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codeName="ThisWorkbook" defaultThemeVersion="124226"/>
  <xr:revisionPtr revIDLastSave="0" documentId="13_ncr:1_{43B802D1-9B2E-4644-A6E3-52AEA600EFD0}" xr6:coauthVersionLast="36" xr6:coauthVersionMax="36" xr10:uidLastSave="{00000000-0000-0000-0000-000000000000}"/>
  <bookViews>
    <workbookView xWindow="0" yWindow="0" windowWidth="20490" windowHeight="7530" tabRatio="918" xr2:uid="{00000000-000D-0000-FFFF-FFFF00000000}"/>
  </bookViews>
  <sheets>
    <sheet name="１職員" sheetId="1" r:id="rId1"/>
    <sheet name="２設置" sheetId="9" r:id="rId2"/>
    <sheet name="３講座対象" sheetId="33" r:id="rId3"/>
    <sheet name="４講座内容" sheetId="34" r:id="rId4"/>
    <sheet name="５県で作成につき作業不要" sheetId="37" r:id="rId5"/>
    <sheet name="５内容別" sheetId="38" r:id="rId6"/>
    <sheet name="6(1)体制" sheetId="15" r:id="rId7"/>
    <sheet name="6(2)普及" sheetId="23" r:id="rId8"/>
    <sheet name="6(3)情報" sheetId="24" r:id="rId9"/>
    <sheet name="6(4)民間" sheetId="16" r:id="rId10"/>
    <sheet name="6(5)ボラ" sheetId="26" r:id="rId11"/>
    <sheet name="6(6)余裕" sheetId="27" r:id="rId12"/>
    <sheet name="7機会" sheetId="18" r:id="rId13"/>
    <sheet name="7機会(1～8)" sheetId="28" r:id="rId14"/>
  </sheets>
  <externalReferences>
    <externalReference r:id="rId15"/>
    <externalReference r:id="rId16"/>
  </externalReferences>
  <definedNames>
    <definedName name="_xlnm._FilterDatabase" localSheetId="1" hidden="1">'２設置'!$B$47:$S$76</definedName>
    <definedName name="_xlnm._FilterDatabase" localSheetId="13" hidden="1">'7機会(1～8)'!$A$2:$H$616</definedName>
    <definedName name="_xlnm.Print_Area" localSheetId="0">'１職員'!$A$1:$V$85</definedName>
    <definedName name="_xlnm.Print_Area" localSheetId="1">'２設置'!$A$1:$R$81</definedName>
    <definedName name="_xlnm.Print_Area" localSheetId="2">'３講座対象'!$A$1:$AF$72</definedName>
    <definedName name="_xlnm.Print_Area" localSheetId="3">'４講座内容'!$A$1:$AO$74</definedName>
    <definedName name="_xlnm.Print_Area" localSheetId="6">'6(1)体制'!$A$1:$M$69</definedName>
    <definedName name="_xlnm.Print_Area" localSheetId="7">'6(2)普及'!$A$1:$J$68</definedName>
    <definedName name="_xlnm.Print_Area" localSheetId="8">'6(3)情報'!$A$1:$K$71</definedName>
    <definedName name="_xlnm.Print_Area" localSheetId="9">'6(4)民間'!$A$1:$T$69</definedName>
    <definedName name="_xlnm.Print_Area" localSheetId="10">'6(5)ボラ'!$A$1:$I$127</definedName>
    <definedName name="_xlnm.Print_Area" localSheetId="11">'6(6)余裕'!$A$1:$F$69</definedName>
    <definedName name="_xlnm.Print_Area" localSheetId="12">'7機会'!$A$1:$S$68</definedName>
    <definedName name="_xlnm.Print_Area" localSheetId="13">'7機会(1～8)'!$A$1:$G$618</definedName>
    <definedName name="_xlnm.Print_Titles" localSheetId="13">'7機会(1～8)'!$2:$2</definedName>
  </definedNames>
  <calcPr calcId="191029"/>
</workbook>
</file>

<file path=xl/calcChain.xml><?xml version="1.0" encoding="utf-8"?>
<calcChain xmlns="http://schemas.openxmlformats.org/spreadsheetml/2006/main">
  <c r="D75" i="1" l="1"/>
  <c r="AE19" i="33" l="1"/>
  <c r="AC19" i="33"/>
  <c r="AE27" i="33"/>
  <c r="AD27" i="33"/>
  <c r="AC27" i="33"/>
  <c r="AE26" i="33"/>
  <c r="AD26" i="33"/>
  <c r="AC26" i="33"/>
  <c r="F68" i="33" l="1"/>
  <c r="E68" i="33"/>
  <c r="D68" i="33"/>
  <c r="P75" i="9"/>
  <c r="U74" i="1"/>
  <c r="U50" i="1"/>
  <c r="V50" i="1"/>
  <c r="U51" i="1"/>
  <c r="V51" i="1"/>
  <c r="U52" i="1"/>
  <c r="V52" i="1"/>
  <c r="U53" i="1"/>
  <c r="U54" i="1"/>
  <c r="V54" i="1"/>
  <c r="U55" i="1"/>
  <c r="V55" i="1"/>
  <c r="U56" i="1"/>
  <c r="V56" i="1"/>
  <c r="U57" i="1"/>
  <c r="V57" i="1"/>
  <c r="U58" i="1"/>
  <c r="V58" i="1"/>
  <c r="U59" i="1"/>
  <c r="V59" i="1"/>
  <c r="U60" i="1"/>
  <c r="V60" i="1"/>
  <c r="U61" i="1"/>
  <c r="V61" i="1"/>
  <c r="U62" i="1"/>
  <c r="V62" i="1"/>
  <c r="U63" i="1"/>
  <c r="V63" i="1"/>
  <c r="U64" i="1"/>
  <c r="V64" i="1"/>
  <c r="U65" i="1"/>
  <c r="U66" i="1"/>
  <c r="V66" i="1"/>
  <c r="U67" i="1"/>
  <c r="V67" i="1"/>
  <c r="U68" i="1"/>
  <c r="V68" i="1"/>
  <c r="U69" i="1"/>
  <c r="V69" i="1"/>
  <c r="U70" i="1"/>
  <c r="V70" i="1"/>
  <c r="U71" i="1"/>
  <c r="V71" i="1"/>
  <c r="U72" i="1"/>
  <c r="V72" i="1"/>
  <c r="U73" i="1"/>
  <c r="V73" i="1"/>
  <c r="V49" i="1"/>
  <c r="U49" i="1"/>
  <c r="V48" i="1"/>
  <c r="U48" i="1"/>
  <c r="V10" i="1"/>
  <c r="V12" i="1"/>
  <c r="V13" i="1"/>
  <c r="V15" i="1"/>
  <c r="V17" i="1"/>
  <c r="V75" i="1" s="1"/>
  <c r="V18" i="1"/>
  <c r="V20" i="1"/>
  <c r="V21" i="1"/>
  <c r="V22" i="1"/>
  <c r="V23" i="1"/>
  <c r="V28" i="1"/>
  <c r="V29" i="1"/>
  <c r="V30" i="1"/>
  <c r="V32" i="1"/>
  <c r="V33" i="1"/>
  <c r="V34" i="1"/>
  <c r="V35" i="1"/>
  <c r="V38" i="1"/>
  <c r="V40" i="1"/>
  <c r="V41" i="1"/>
  <c r="V42" i="1"/>
  <c r="U9" i="1"/>
  <c r="U10" i="1"/>
  <c r="U11" i="1"/>
  <c r="U12" i="1"/>
  <c r="U13" i="1"/>
  <c r="U14" i="1"/>
  <c r="U15" i="1"/>
  <c r="U16" i="1"/>
  <c r="U17" i="1"/>
  <c r="U18" i="1"/>
  <c r="U19" i="1"/>
  <c r="U20" i="1"/>
  <c r="U21" i="1"/>
  <c r="U22" i="1"/>
  <c r="U23" i="1"/>
  <c r="U24" i="1"/>
  <c r="U26" i="1"/>
  <c r="U27" i="1"/>
  <c r="U28" i="1"/>
  <c r="U29" i="1"/>
  <c r="U30" i="1"/>
  <c r="U31" i="1"/>
  <c r="U32" i="1"/>
  <c r="U33" i="1"/>
  <c r="U34" i="1"/>
  <c r="U35" i="1"/>
  <c r="U36" i="1"/>
  <c r="U37" i="1"/>
  <c r="U38" i="1"/>
  <c r="U39" i="1"/>
  <c r="U40" i="1"/>
  <c r="U41" i="1"/>
  <c r="U42" i="1"/>
  <c r="V7" i="1"/>
  <c r="U7" i="1"/>
  <c r="U75" i="1" l="1"/>
  <c r="L53" i="38"/>
  <c r="K53" i="38"/>
  <c r="J53" i="38"/>
  <c r="I53" i="38"/>
  <c r="H53" i="38"/>
  <c r="G53" i="38"/>
  <c r="F53" i="38"/>
  <c r="E53" i="38"/>
  <c r="D53" i="38"/>
  <c r="C53" i="38"/>
  <c r="N26" i="38"/>
  <c r="M26" i="38"/>
  <c r="L26" i="38"/>
  <c r="K26" i="38"/>
  <c r="J26" i="38"/>
  <c r="I26" i="38"/>
  <c r="H26" i="38"/>
  <c r="G26" i="38"/>
  <c r="F26" i="38"/>
  <c r="E26" i="38"/>
  <c r="D26" i="38"/>
  <c r="C26" i="38"/>
  <c r="AE44" i="33" l="1"/>
  <c r="AD44" i="33"/>
  <c r="AC44" i="33"/>
  <c r="AE36" i="33" l="1"/>
  <c r="AD36" i="33"/>
  <c r="AC36" i="33"/>
  <c r="I205" i="28" l="1"/>
  <c r="I206" i="28"/>
  <c r="AE30" i="33"/>
  <c r="AD30" i="33"/>
  <c r="AC30" i="33"/>
  <c r="AE23" i="33" l="1"/>
  <c r="AD23" i="33"/>
  <c r="AC23" i="33"/>
  <c r="AE67" i="33" l="1"/>
  <c r="AD67" i="33"/>
  <c r="AC67" i="33"/>
  <c r="AE66" i="33" l="1"/>
  <c r="AD66" i="33"/>
  <c r="AC66" i="33"/>
  <c r="AE65" i="33" l="1"/>
  <c r="AD65" i="33"/>
  <c r="AC65" i="33"/>
  <c r="I507" i="28" l="1"/>
  <c r="AE64" i="33"/>
  <c r="AD64" i="33"/>
  <c r="AC64" i="33"/>
  <c r="M70" i="9" l="1"/>
  <c r="L70" i="9"/>
  <c r="F119" i="26" l="1"/>
  <c r="AE62" i="33"/>
  <c r="AD62" i="33"/>
  <c r="AC62" i="33"/>
  <c r="AE60" i="33" l="1"/>
  <c r="AD60" i="33"/>
  <c r="AC60" i="33"/>
  <c r="AE59" i="33" l="1"/>
  <c r="AD59" i="33"/>
  <c r="AC59" i="33"/>
  <c r="D57" i="18" l="1"/>
  <c r="R58" i="34"/>
  <c r="Q58" i="34"/>
  <c r="P58" i="34"/>
  <c r="L58" i="34"/>
  <c r="K58" i="34"/>
  <c r="J58" i="34"/>
  <c r="AB58" i="33"/>
  <c r="AA58" i="33"/>
  <c r="Z58" i="33"/>
  <c r="V58" i="33"/>
  <c r="AE58" i="33" s="1"/>
  <c r="U58" i="33"/>
  <c r="AD58" i="33" s="1"/>
  <c r="T58" i="33"/>
  <c r="AC58" i="33" s="1"/>
  <c r="L58" i="33"/>
  <c r="K58" i="33"/>
  <c r="J58" i="33"/>
  <c r="M65" i="9"/>
  <c r="L65" i="9"/>
  <c r="AE57" i="33" l="1"/>
  <c r="AD57" i="33"/>
  <c r="AC57" i="33"/>
  <c r="AD55" i="33" l="1"/>
  <c r="AB55" i="33"/>
  <c r="AE55" i="33" s="1"/>
  <c r="AA55" i="33"/>
  <c r="Z55" i="33"/>
  <c r="AC55" i="33" s="1"/>
  <c r="L55" i="33"/>
  <c r="K55" i="33"/>
  <c r="M61" i="9" l="1"/>
  <c r="L61" i="9"/>
  <c r="AE53" i="33" l="1"/>
  <c r="AD53" i="33"/>
  <c r="AC53" i="33"/>
  <c r="I287" i="28" l="1"/>
  <c r="I286" i="28"/>
  <c r="I285" i="28"/>
  <c r="M59" i="9"/>
  <c r="L59" i="9"/>
  <c r="AE51" i="33" l="1"/>
  <c r="AD51" i="33"/>
  <c r="AC51" i="33"/>
  <c r="M58" i="9"/>
  <c r="L58" i="9"/>
  <c r="AE50" i="33"/>
  <c r="AD50" i="33"/>
  <c r="AC50" i="33"/>
  <c r="M57" i="9"/>
  <c r="L57" i="9"/>
  <c r="M56" i="9" l="1"/>
  <c r="L56" i="9"/>
  <c r="M54" i="9" l="1"/>
  <c r="L54" i="9"/>
  <c r="AE46" i="33" l="1"/>
  <c r="AD46" i="33"/>
  <c r="AC46" i="33"/>
  <c r="I98" i="28" l="1"/>
  <c r="M52" i="9"/>
  <c r="L52" i="9"/>
  <c r="AE43" i="33" l="1"/>
  <c r="AD43" i="33"/>
  <c r="AC43" i="33"/>
  <c r="AE42" i="33" l="1"/>
  <c r="AD42" i="33"/>
  <c r="AC42" i="33"/>
  <c r="AE40" i="33" l="1"/>
  <c r="AD40" i="33"/>
  <c r="AC40" i="33"/>
  <c r="M41" i="9"/>
  <c r="L41" i="9"/>
  <c r="AE39" i="33" l="1"/>
  <c r="AD39" i="33"/>
  <c r="AC39" i="33"/>
  <c r="AN38" i="34" l="1"/>
  <c r="AM38" i="34"/>
  <c r="AL38" i="34"/>
  <c r="AE38" i="33"/>
  <c r="AD38" i="33"/>
  <c r="AC38" i="33"/>
  <c r="AE37" i="33" l="1"/>
  <c r="AD37" i="33"/>
  <c r="AC37" i="33"/>
  <c r="AE35" i="33" l="1"/>
  <c r="AD35" i="33"/>
  <c r="AC35" i="33"/>
  <c r="I413" i="28" l="1"/>
  <c r="M35" i="9"/>
  <c r="L35" i="9"/>
  <c r="AE33" i="33" l="1"/>
  <c r="AD33" i="33"/>
  <c r="AC33" i="33"/>
  <c r="AE32" i="33" l="1"/>
  <c r="AD32" i="33"/>
  <c r="AC32" i="33"/>
  <c r="M33" i="9"/>
  <c r="L33" i="9"/>
  <c r="AE31" i="33" l="1"/>
  <c r="AD31" i="33"/>
  <c r="AC31" i="33"/>
  <c r="AE29" i="33" l="1"/>
  <c r="AD29" i="33"/>
  <c r="AC29" i="33"/>
  <c r="AE28" i="33" l="1"/>
  <c r="AD28" i="33"/>
  <c r="AC28" i="33"/>
  <c r="AE25" i="33" l="1"/>
  <c r="AD25" i="33"/>
  <c r="AC25" i="33"/>
  <c r="M25" i="9" l="1"/>
  <c r="L25" i="9"/>
  <c r="I485" i="28" l="1"/>
  <c r="I313" i="28"/>
  <c r="I312" i="28"/>
  <c r="I311" i="28"/>
  <c r="M23" i="9" l="1"/>
  <c r="L23" i="9"/>
  <c r="AE21" i="33" l="1"/>
  <c r="AD21" i="33"/>
  <c r="AC21" i="33"/>
  <c r="AE20" i="33" l="1"/>
  <c r="AD20" i="33"/>
  <c r="AC20" i="33"/>
  <c r="AE18" i="33" l="1"/>
  <c r="AD18" i="33"/>
  <c r="AC18" i="33"/>
  <c r="M19" i="9"/>
  <c r="L19" i="9"/>
  <c r="AE17" i="33" l="1"/>
  <c r="AD17" i="33"/>
  <c r="AC17" i="33"/>
  <c r="M17" i="9" l="1"/>
  <c r="L17" i="9"/>
  <c r="AE15" i="33" l="1"/>
  <c r="AD15" i="33"/>
  <c r="AC15" i="33"/>
  <c r="AE14" i="33" l="1"/>
  <c r="AD14" i="33"/>
  <c r="AC14" i="33"/>
  <c r="AE13" i="33" l="1"/>
  <c r="AD13" i="33"/>
  <c r="AC13" i="33"/>
  <c r="AE12" i="33"/>
  <c r="AD12" i="33"/>
  <c r="AC12" i="33"/>
  <c r="AE11" i="33" l="1"/>
  <c r="AD11" i="33"/>
  <c r="AC11" i="33"/>
  <c r="M11" i="9" l="1"/>
  <c r="M75" i="9" s="1"/>
  <c r="L11" i="9"/>
  <c r="G371" i="28" l="1"/>
  <c r="G250" i="28"/>
  <c r="G165" i="28"/>
  <c r="AE9" i="33"/>
  <c r="AD9" i="33"/>
  <c r="AC9" i="33"/>
  <c r="AE8" i="33" l="1"/>
  <c r="AD8" i="33"/>
  <c r="AC8" i="33"/>
  <c r="AE7" i="33" l="1"/>
  <c r="AD7" i="33"/>
  <c r="AC7" i="33"/>
  <c r="AE5" i="33" l="1"/>
  <c r="AD5" i="33"/>
  <c r="AC5" i="33"/>
  <c r="H42" i="37" l="1"/>
  <c r="G42" i="37"/>
  <c r="F42" i="37"/>
  <c r="E42" i="37"/>
  <c r="D42" i="37"/>
  <c r="C42" i="37"/>
  <c r="H21" i="37"/>
  <c r="G21" i="37"/>
  <c r="F21" i="37"/>
  <c r="E21" i="37"/>
  <c r="D21" i="37"/>
  <c r="C21" i="37"/>
  <c r="I20" i="37"/>
  <c r="I21" i="37" l="1"/>
  <c r="I42" i="37"/>
  <c r="D69" i="27"/>
  <c r="Q68" i="16" l="1"/>
  <c r="R68" i="16"/>
  <c r="S68" i="16"/>
  <c r="M68" i="16"/>
  <c r="N68" i="16"/>
  <c r="O68" i="16"/>
  <c r="P68" i="16"/>
  <c r="K68" i="16"/>
  <c r="L68" i="16"/>
  <c r="I68" i="16"/>
  <c r="J68" i="16"/>
  <c r="E68" i="16"/>
  <c r="F68" i="16"/>
  <c r="G68" i="16"/>
  <c r="H68" i="16"/>
  <c r="D68" i="16"/>
  <c r="K71" i="24"/>
  <c r="F71" i="24"/>
  <c r="G71" i="24"/>
  <c r="D71" i="24"/>
  <c r="J68" i="23"/>
  <c r="I350" i="28" l="1"/>
  <c r="I4" i="28" l="1"/>
  <c r="I5" i="28"/>
  <c r="I6" i="28"/>
  <c r="I7" i="28"/>
  <c r="I8" i="28"/>
  <c r="I9" i="28"/>
  <c r="I10" i="28"/>
  <c r="I11" i="28"/>
  <c r="I12" i="28"/>
  <c r="I13" i="28"/>
  <c r="I14" i="28"/>
  <c r="I15" i="28"/>
  <c r="I16" i="28"/>
  <c r="I17" i="28"/>
  <c r="I18" i="28"/>
  <c r="I19" i="28"/>
  <c r="I20" i="28"/>
  <c r="I21" i="28"/>
  <c r="I22" i="28"/>
  <c r="I23" i="28"/>
  <c r="I24" i="28"/>
  <c r="I25" i="28"/>
  <c r="I26" i="28"/>
  <c r="I27" i="28"/>
  <c r="I29" i="28"/>
  <c r="I30" i="28"/>
  <c r="I31" i="28"/>
  <c r="I32" i="28"/>
  <c r="I33" i="28"/>
  <c r="I34" i="28"/>
  <c r="I35" i="28"/>
  <c r="I36" i="28"/>
  <c r="I37" i="28"/>
  <c r="I38" i="28"/>
  <c r="I39" i="28"/>
  <c r="I40" i="28"/>
  <c r="I41" i="28"/>
  <c r="I42" i="28"/>
  <c r="I43" i="28"/>
  <c r="I44" i="28"/>
  <c r="I45" i="28"/>
  <c r="I46" i="28"/>
  <c r="I47" i="28"/>
  <c r="I49" i="28"/>
  <c r="I50" i="28"/>
  <c r="I51" i="28"/>
  <c r="I52" i="28"/>
  <c r="I54" i="28"/>
  <c r="I55" i="28"/>
  <c r="I56" i="28"/>
  <c r="I57" i="28"/>
  <c r="I58" i="28"/>
  <c r="I59" i="28"/>
  <c r="I60" i="28"/>
  <c r="I61" i="28"/>
  <c r="I62" i="28"/>
  <c r="I63" i="28"/>
  <c r="I64" i="28"/>
  <c r="I65" i="28"/>
  <c r="I66" i="28"/>
  <c r="I67" i="28"/>
  <c r="I68" i="28"/>
  <c r="I69" i="28"/>
  <c r="I70" i="28"/>
  <c r="I72" i="28"/>
  <c r="I74" i="28"/>
  <c r="I75" i="28"/>
  <c r="I76" i="28"/>
  <c r="I77" i="28"/>
  <c r="I78" i="28"/>
  <c r="I79" i="28"/>
  <c r="I80" i="28"/>
  <c r="I82" i="28"/>
  <c r="I83" i="28"/>
  <c r="I84" i="28"/>
  <c r="I85" i="28"/>
  <c r="I86" i="28"/>
  <c r="I87" i="28"/>
  <c r="I88" i="28"/>
  <c r="I89" i="28"/>
  <c r="I91" i="28"/>
  <c r="I92" i="28"/>
  <c r="I93" i="28"/>
  <c r="I94" i="28"/>
  <c r="I95" i="28"/>
  <c r="I96" i="28"/>
  <c r="I97" i="28"/>
  <c r="I99" i="28"/>
  <c r="I100" i="28"/>
  <c r="I101" i="28"/>
  <c r="I102" i="28"/>
  <c r="I105" i="28"/>
  <c r="I106" i="28"/>
  <c r="I107" i="28"/>
  <c r="I108" i="28"/>
  <c r="I109" i="28"/>
  <c r="I111" i="28"/>
  <c r="I112" i="28"/>
  <c r="I113" i="28"/>
  <c r="I114" i="28"/>
  <c r="I116" i="28"/>
  <c r="I117" i="28"/>
  <c r="I118" i="28"/>
  <c r="I120" i="28"/>
  <c r="I121" i="28"/>
  <c r="I122" i="28"/>
  <c r="I123" i="28"/>
  <c r="I124" i="28"/>
  <c r="I125" i="28"/>
  <c r="I126" i="28"/>
  <c r="I127" i="28"/>
  <c r="I128" i="28"/>
  <c r="I129" i="28"/>
  <c r="I130" i="28"/>
  <c r="I131" i="28"/>
  <c r="I132" i="28"/>
  <c r="I133" i="28"/>
  <c r="I134" i="28"/>
  <c r="I135" i="28"/>
  <c r="I137" i="28"/>
  <c r="I138" i="28"/>
  <c r="I139" i="28"/>
  <c r="I140" i="28"/>
  <c r="I141" i="28"/>
  <c r="I142" i="28"/>
  <c r="I143" i="28"/>
  <c r="I144" i="28"/>
  <c r="I145" i="28"/>
  <c r="I147" i="28"/>
  <c r="I148" i="28"/>
  <c r="I149" i="28"/>
  <c r="I150" i="28"/>
  <c r="I151" i="28"/>
  <c r="I152" i="28"/>
  <c r="I153" i="28"/>
  <c r="I154" i="28"/>
  <c r="I155" i="28"/>
  <c r="I156" i="28"/>
  <c r="I157" i="28"/>
  <c r="I158" i="28"/>
  <c r="I161" i="28"/>
  <c r="I162" i="28"/>
  <c r="I164" i="28"/>
  <c r="I165" i="28"/>
  <c r="I166" i="28"/>
  <c r="I167" i="28"/>
  <c r="I168" i="28"/>
  <c r="I169" i="28"/>
  <c r="I170" i="28"/>
  <c r="I171" i="28"/>
  <c r="I172" i="28"/>
  <c r="I173" i="28"/>
  <c r="I174" i="28"/>
  <c r="I175" i="28"/>
  <c r="I176" i="28"/>
  <c r="I177" i="28"/>
  <c r="I178" i="28"/>
  <c r="I179" i="28"/>
  <c r="I180" i="28"/>
  <c r="I181" i="28"/>
  <c r="I182" i="28"/>
  <c r="I183" i="28"/>
  <c r="I184" i="28"/>
  <c r="I185" i="28"/>
  <c r="I186" i="28"/>
  <c r="I187" i="28"/>
  <c r="I188" i="28"/>
  <c r="I189" i="28"/>
  <c r="I191" i="28"/>
  <c r="I192" i="28"/>
  <c r="I193" i="28"/>
  <c r="I194" i="28"/>
  <c r="I195" i="28"/>
  <c r="I196" i="28"/>
  <c r="I198" i="28"/>
  <c r="I199" i="28"/>
  <c r="I200" i="28"/>
  <c r="I201" i="28"/>
  <c r="I207" i="28"/>
  <c r="I208" i="28"/>
  <c r="I210" i="28"/>
  <c r="I211" i="28"/>
  <c r="I212" i="28"/>
  <c r="I213" i="28"/>
  <c r="I215" i="28"/>
  <c r="I216" i="28"/>
  <c r="I217" i="28"/>
  <c r="I220" i="28"/>
  <c r="I222" i="28"/>
  <c r="I223" i="28"/>
  <c r="I224" i="28"/>
  <c r="I225" i="28"/>
  <c r="I227" i="28"/>
  <c r="I228" i="28"/>
  <c r="I229" i="28"/>
  <c r="I230" i="28"/>
  <c r="I231" i="28"/>
  <c r="I232" i="28"/>
  <c r="I233" i="28"/>
  <c r="I234" i="28"/>
  <c r="I235" i="28"/>
  <c r="I236" i="28"/>
  <c r="I237" i="28"/>
  <c r="I238" i="28"/>
  <c r="I239" i="28"/>
  <c r="I240" i="28"/>
  <c r="I241" i="28"/>
  <c r="I242" i="28"/>
  <c r="I243" i="28"/>
  <c r="I244" i="28"/>
  <c r="I246" i="28"/>
  <c r="I247" i="28"/>
  <c r="I248" i="28"/>
  <c r="I249" i="28"/>
  <c r="I250" i="28"/>
  <c r="I251" i="28"/>
  <c r="I252" i="28"/>
  <c r="I253" i="28"/>
  <c r="I254" i="28"/>
  <c r="I255" i="28"/>
  <c r="I256" i="28"/>
  <c r="I257" i="28"/>
  <c r="I258" i="28"/>
  <c r="I259" i="28"/>
  <c r="I260" i="28"/>
  <c r="I261" i="28"/>
  <c r="I262" i="28"/>
  <c r="I263" i="28"/>
  <c r="I264" i="28"/>
  <c r="I265" i="28"/>
  <c r="I266" i="28"/>
  <c r="I267" i="28"/>
  <c r="I272" i="28"/>
  <c r="I273" i="28"/>
  <c r="I274" i="28"/>
  <c r="I275" i="28"/>
  <c r="I276" i="28"/>
  <c r="I277" i="28"/>
  <c r="I278" i="28"/>
  <c r="I279" i="28"/>
  <c r="I280" i="28"/>
  <c r="I281" i="28"/>
  <c r="I282" i="28"/>
  <c r="I283" i="28"/>
  <c r="I284" i="28"/>
  <c r="I288" i="28"/>
  <c r="I289" i="28"/>
  <c r="I290" i="28"/>
  <c r="I291" i="28"/>
  <c r="I292" i="28"/>
  <c r="I293" i="28"/>
  <c r="I294" i="28"/>
  <c r="I295" i="28"/>
  <c r="I296" i="28"/>
  <c r="I298" i="28"/>
  <c r="I299" i="28"/>
  <c r="I300" i="28"/>
  <c r="I301" i="28"/>
  <c r="I302" i="28"/>
  <c r="I303" i="28"/>
  <c r="I304" i="28"/>
  <c r="I305" i="28"/>
  <c r="I306" i="28"/>
  <c r="I307" i="28"/>
  <c r="I308" i="28"/>
  <c r="I309" i="28"/>
  <c r="I310" i="28"/>
  <c r="I314" i="28"/>
  <c r="I315" i="28"/>
  <c r="I316" i="28"/>
  <c r="I317" i="28"/>
  <c r="I318" i="28"/>
  <c r="I319" i="28"/>
  <c r="I320" i="28"/>
  <c r="I322" i="28"/>
  <c r="I323" i="28"/>
  <c r="I324" i="28"/>
  <c r="I326" i="28"/>
  <c r="I327" i="28"/>
  <c r="I328" i="28"/>
  <c r="I329" i="28"/>
  <c r="I330" i="28"/>
  <c r="I331" i="28"/>
  <c r="I332" i="28"/>
  <c r="I333" i="28"/>
  <c r="I334" i="28"/>
  <c r="I335" i="28"/>
  <c r="I336" i="28"/>
  <c r="I337" i="28"/>
  <c r="I339" i="28"/>
  <c r="I340" i="28"/>
  <c r="I341" i="28"/>
  <c r="I343" i="28"/>
  <c r="I344" i="28"/>
  <c r="I345" i="28"/>
  <c r="I346" i="28"/>
  <c r="I347" i="28"/>
  <c r="I348" i="28"/>
  <c r="I349" i="28"/>
  <c r="I351" i="28"/>
  <c r="I352" i="28"/>
  <c r="I353" i="28"/>
  <c r="I354" i="28"/>
  <c r="I357" i="28"/>
  <c r="I358" i="28"/>
  <c r="I359" i="28"/>
  <c r="I360" i="28"/>
  <c r="I361" i="28"/>
  <c r="I362" i="28"/>
  <c r="I363" i="28"/>
  <c r="I364" i="28"/>
  <c r="I365" i="28"/>
  <c r="I366" i="28"/>
  <c r="I367" i="28"/>
  <c r="I368" i="28"/>
  <c r="I369" i="28"/>
  <c r="I370" i="28"/>
  <c r="I371" i="28"/>
  <c r="I372" i="28"/>
  <c r="I373" i="28"/>
  <c r="I374" i="28"/>
  <c r="I382" i="28"/>
  <c r="I383" i="28"/>
  <c r="I384" i="28"/>
  <c r="I386" i="28"/>
  <c r="I387" i="28"/>
  <c r="I388" i="28"/>
  <c r="I391" i="28"/>
  <c r="I392" i="28"/>
  <c r="I394" i="28"/>
  <c r="I395" i="28"/>
  <c r="I396" i="28"/>
  <c r="I397" i="28"/>
  <c r="I398" i="28"/>
  <c r="I399" i="28"/>
  <c r="I400" i="28"/>
  <c r="I401" i="28"/>
  <c r="I402" i="28"/>
  <c r="I403" i="28"/>
  <c r="I408" i="28"/>
  <c r="I409" i="28"/>
  <c r="I410" i="28"/>
  <c r="I411" i="28"/>
  <c r="I412" i="28"/>
  <c r="I415" i="28"/>
  <c r="I416" i="28"/>
  <c r="I418" i="28"/>
  <c r="I419" i="28"/>
  <c r="I420" i="28"/>
  <c r="I421" i="28"/>
  <c r="I422" i="28"/>
  <c r="I423" i="28"/>
  <c r="I424" i="28"/>
  <c r="I425" i="28"/>
  <c r="I426" i="28"/>
  <c r="I427" i="28"/>
  <c r="I429" i="28"/>
  <c r="I430" i="28"/>
  <c r="I431" i="28"/>
  <c r="I433" i="28"/>
  <c r="I434" i="28"/>
  <c r="I435" i="28"/>
  <c r="I436" i="28"/>
  <c r="I437" i="28"/>
  <c r="I438" i="28"/>
  <c r="I440" i="28"/>
  <c r="I442" i="28"/>
  <c r="I443" i="28"/>
  <c r="I444" i="28"/>
  <c r="I445" i="28"/>
  <c r="I446" i="28"/>
  <c r="I447" i="28"/>
  <c r="I448" i="28"/>
  <c r="I449" i="28"/>
  <c r="I450" i="28"/>
  <c r="I451" i="28"/>
  <c r="I452" i="28"/>
  <c r="I453" i="28"/>
  <c r="I454" i="28"/>
  <c r="I455" i="28"/>
  <c r="I456" i="28"/>
  <c r="I457" i="28"/>
  <c r="I458" i="28"/>
  <c r="I459" i="28"/>
  <c r="I460" i="28"/>
  <c r="I461" i="28"/>
  <c r="I462" i="28"/>
  <c r="I465" i="28"/>
  <c r="I466" i="28"/>
  <c r="I468" i="28"/>
  <c r="I470" i="28"/>
  <c r="I472" i="28"/>
  <c r="I473" i="28"/>
  <c r="I474" i="28"/>
  <c r="I475" i="28"/>
  <c r="I476" i="28"/>
  <c r="I477" i="28"/>
  <c r="I478" i="28"/>
  <c r="I479" i="28"/>
  <c r="I480" i="28"/>
  <c r="I481" i="28"/>
  <c r="I482" i="28"/>
  <c r="I483" i="28"/>
  <c r="I484" i="28"/>
  <c r="I486" i="28"/>
  <c r="I487" i="28"/>
  <c r="I488" i="28"/>
  <c r="I489" i="28"/>
  <c r="I494" i="28"/>
  <c r="I495" i="28"/>
  <c r="I499" i="28"/>
  <c r="I500" i="28"/>
  <c r="I501" i="28"/>
  <c r="I502" i="28"/>
  <c r="I503" i="28"/>
  <c r="I504" i="28"/>
  <c r="I505" i="28"/>
  <c r="I508" i="28"/>
  <c r="I509" i="28"/>
  <c r="I510" i="28"/>
  <c r="I511" i="28"/>
  <c r="I512" i="28"/>
  <c r="I513" i="28"/>
  <c r="I514" i="28"/>
  <c r="I515" i="28"/>
  <c r="I516" i="28"/>
  <c r="I517" i="28"/>
  <c r="I518" i="28"/>
  <c r="I519" i="28"/>
  <c r="I520" i="28"/>
  <c r="I521" i="28"/>
  <c r="I522" i="28"/>
  <c r="I523" i="28"/>
  <c r="I524" i="28"/>
  <c r="I525" i="28"/>
  <c r="I527" i="28"/>
  <c r="I528" i="28"/>
  <c r="I529" i="28"/>
  <c r="I530" i="28"/>
  <c r="I531" i="28"/>
  <c r="I533" i="28"/>
  <c r="I534" i="28"/>
  <c r="I535" i="28"/>
  <c r="I536" i="28"/>
  <c r="I537" i="28"/>
  <c r="I538" i="28"/>
  <c r="I539" i="28"/>
  <c r="I540" i="28"/>
  <c r="I541" i="28"/>
  <c r="I542" i="28"/>
  <c r="I543" i="28"/>
  <c r="I544" i="28"/>
  <c r="I545" i="28"/>
  <c r="I546" i="28"/>
  <c r="I547" i="28"/>
  <c r="I548" i="28"/>
  <c r="I549" i="28"/>
  <c r="I552" i="28"/>
  <c r="I553" i="28"/>
  <c r="I555" i="28"/>
  <c r="I556" i="28"/>
  <c r="I557" i="28"/>
  <c r="I558" i="28"/>
  <c r="I559" i="28"/>
  <c r="I560" i="28"/>
  <c r="I561" i="28"/>
  <c r="I562" i="28"/>
  <c r="I563" i="28"/>
  <c r="I565" i="28"/>
  <c r="I566" i="28"/>
  <c r="I567" i="28"/>
  <c r="I568" i="28"/>
  <c r="I569" i="28"/>
  <c r="I570" i="28"/>
  <c r="I571" i="28"/>
  <c r="I581" i="28"/>
  <c r="I582" i="28"/>
  <c r="I584" i="28"/>
  <c r="I585" i="28"/>
  <c r="I586" i="28"/>
  <c r="I587" i="28"/>
  <c r="I590" i="28"/>
  <c r="I591" i="28"/>
  <c r="I592" i="28"/>
  <c r="I593" i="28"/>
  <c r="I594" i="28"/>
  <c r="I595" i="28"/>
  <c r="I596" i="28"/>
  <c r="I597" i="28"/>
  <c r="I598" i="28"/>
  <c r="I599" i="28"/>
  <c r="I600" i="28"/>
  <c r="I601" i="28"/>
  <c r="I602" i="28"/>
  <c r="I603" i="28"/>
  <c r="I604" i="28"/>
  <c r="I606" i="28"/>
  <c r="I607" i="28"/>
  <c r="I608" i="28"/>
  <c r="I610" i="28"/>
  <c r="I611" i="28"/>
  <c r="I612" i="28"/>
  <c r="I613" i="28"/>
  <c r="I614" i="28"/>
  <c r="I615" i="28"/>
  <c r="I616" i="28"/>
  <c r="I617" i="28"/>
  <c r="I618" i="28"/>
  <c r="I619" i="28"/>
  <c r="J71" i="24"/>
  <c r="H71" i="24"/>
  <c r="AE63" i="33" l="1"/>
  <c r="AD63" i="33"/>
  <c r="AC63" i="33"/>
  <c r="AE61" i="33" l="1"/>
  <c r="AD61" i="33"/>
  <c r="AC61" i="33"/>
  <c r="AE56" i="33" l="1"/>
  <c r="AD56" i="33"/>
  <c r="AC56" i="33"/>
  <c r="AE47" i="33" l="1"/>
  <c r="AD47" i="33"/>
  <c r="AC47" i="33"/>
  <c r="AE52" i="33" l="1"/>
  <c r="AD52" i="33"/>
  <c r="AC52" i="33"/>
  <c r="AE49" i="33" l="1"/>
  <c r="AD49" i="33"/>
  <c r="AC49" i="33"/>
  <c r="AE34" i="33" l="1"/>
  <c r="AD34" i="33"/>
  <c r="AC34" i="33"/>
  <c r="AE24" i="33" l="1"/>
  <c r="AD24" i="33"/>
  <c r="AC24" i="33"/>
  <c r="AE22" i="33" l="1"/>
  <c r="AD22" i="33"/>
  <c r="AC22" i="33"/>
  <c r="AE16" i="33" l="1"/>
  <c r="AD16" i="33"/>
  <c r="AC16" i="33"/>
  <c r="I3" i="28" l="1"/>
  <c r="G68" i="23" l="1"/>
  <c r="D76" i="1"/>
  <c r="AK68" i="34" l="1"/>
  <c r="J54" i="38" s="1"/>
  <c r="AJ68" i="34"/>
  <c r="AI68" i="34"/>
  <c r="I54" i="38" s="1"/>
  <c r="AH68" i="34"/>
  <c r="H54" i="38" s="1"/>
  <c r="AG68" i="34"/>
  <c r="AF68" i="34"/>
  <c r="G54" i="38" s="1"/>
  <c r="AE68" i="34"/>
  <c r="F54" i="38" s="1"/>
  <c r="AD68" i="34"/>
  <c r="AC68" i="34"/>
  <c r="E54" i="38" s="1"/>
  <c r="AB68" i="34"/>
  <c r="D54" i="38" s="1"/>
  <c r="AA68" i="34"/>
  <c r="Z68" i="34"/>
  <c r="C54" i="38" s="1"/>
  <c r="Y68" i="34"/>
  <c r="N27" i="38" s="1"/>
  <c r="X68" i="34"/>
  <c r="W68" i="34"/>
  <c r="M27" i="38" s="1"/>
  <c r="O68" i="34"/>
  <c r="J27" i="38" s="1"/>
  <c r="N68" i="34"/>
  <c r="M68" i="34"/>
  <c r="I27" i="38" s="1"/>
  <c r="I68" i="34"/>
  <c r="F27" i="38" s="1"/>
  <c r="H68" i="34"/>
  <c r="G68" i="34"/>
  <c r="E27" i="38" s="1"/>
  <c r="F68" i="34"/>
  <c r="D27" i="38" s="1"/>
  <c r="E68" i="34"/>
  <c r="D68" i="34"/>
  <c r="C27" i="38" s="1"/>
  <c r="R68" i="34"/>
  <c r="L27" i="38" s="1"/>
  <c r="Q68" i="34"/>
  <c r="P68" i="34"/>
  <c r="K27" i="38" s="1"/>
  <c r="L68" i="34"/>
  <c r="H27" i="38" s="1"/>
  <c r="K68" i="34"/>
  <c r="J68" i="34"/>
  <c r="G27" i="38" s="1"/>
  <c r="AN68" i="34"/>
  <c r="L54" i="38" s="1"/>
  <c r="AM68" i="34"/>
  <c r="AL68" i="34"/>
  <c r="K54" i="38" s="1"/>
  <c r="Y68" i="33"/>
  <c r="G43" i="37" s="1"/>
  <c r="X68" i="33"/>
  <c r="W68" i="33"/>
  <c r="G22" i="37" s="1"/>
  <c r="O68" i="33"/>
  <c r="E43" i="37" s="1"/>
  <c r="N68" i="33"/>
  <c r="M68" i="33"/>
  <c r="E22" i="37" s="1"/>
  <c r="I68" i="33"/>
  <c r="C43" i="37" s="1"/>
  <c r="H68" i="33"/>
  <c r="G68" i="33"/>
  <c r="C22" i="37" s="1"/>
  <c r="AE54" i="33"/>
  <c r="AD54" i="33"/>
  <c r="AC54" i="33"/>
  <c r="AE45" i="33"/>
  <c r="AD45" i="33"/>
  <c r="AC45" i="33"/>
  <c r="L68" i="33"/>
  <c r="D43" i="37" s="1"/>
  <c r="J68" i="33" l="1"/>
  <c r="D22" i="37" s="1"/>
  <c r="AB68" i="33"/>
  <c r="H43" i="37" s="1"/>
  <c r="K68" i="33"/>
  <c r="Z68" i="33"/>
  <c r="H22" i="37" s="1"/>
  <c r="AA68" i="33"/>
  <c r="H127" i="26"/>
  <c r="E127" i="26"/>
  <c r="F127" i="26"/>
  <c r="E71" i="24"/>
  <c r="P67" i="18" l="1"/>
  <c r="Q67" i="18"/>
  <c r="P68" i="18"/>
  <c r="J69" i="15" l="1"/>
  <c r="E68" i="23" l="1"/>
  <c r="D68" i="23"/>
  <c r="S69" i="16" l="1"/>
  <c r="R69" i="16"/>
  <c r="P69" i="16"/>
  <c r="O69" i="16"/>
  <c r="N69" i="16"/>
  <c r="M69" i="16"/>
  <c r="H69" i="15"/>
  <c r="G69" i="15"/>
  <c r="F69" i="15"/>
  <c r="E69" i="15"/>
  <c r="D69" i="15"/>
  <c r="R68" i="18" l="1"/>
  <c r="L68" i="18"/>
  <c r="J68" i="18"/>
  <c r="H68" i="18"/>
  <c r="F68" i="18"/>
  <c r="D68" i="18"/>
  <c r="S67" i="18"/>
  <c r="R67" i="18"/>
  <c r="O67" i="18"/>
  <c r="M67" i="18"/>
  <c r="L67" i="18"/>
  <c r="K67" i="18"/>
  <c r="J67" i="18"/>
  <c r="I67" i="18"/>
  <c r="H67" i="18"/>
  <c r="G67" i="18"/>
  <c r="F67" i="18"/>
  <c r="E67" i="18"/>
  <c r="D67" i="18"/>
  <c r="T75" i="1" l="1"/>
  <c r="R75" i="1"/>
  <c r="P75" i="1"/>
  <c r="N75" i="1"/>
  <c r="L75" i="1"/>
  <c r="J75" i="1"/>
  <c r="Q75" i="9" l="1"/>
  <c r="O75" i="9"/>
  <c r="N75" i="9"/>
  <c r="L75" i="9"/>
  <c r="K75" i="9"/>
  <c r="J75" i="9"/>
  <c r="I75" i="9"/>
  <c r="H75" i="9"/>
  <c r="G75" i="9"/>
  <c r="F75" i="9"/>
  <c r="E75" i="9"/>
  <c r="D75" i="9"/>
  <c r="E76" i="1" l="1"/>
  <c r="S75" i="1"/>
  <c r="Q75" i="1"/>
  <c r="O75" i="1"/>
  <c r="M75" i="1"/>
  <c r="K75" i="1"/>
  <c r="I75" i="1"/>
  <c r="H75" i="1"/>
  <c r="G75" i="1"/>
  <c r="F75" i="1"/>
  <c r="E75" i="1"/>
  <c r="AC10" i="33" l="1"/>
  <c r="T68" i="33"/>
  <c r="V68" i="33"/>
  <c r="AE10" i="33"/>
  <c r="U68" i="33"/>
  <c r="AD68" i="33" s="1"/>
  <c r="AD10" i="33"/>
  <c r="N67" i="18"/>
  <c r="N68" i="18"/>
  <c r="AC68" i="33" l="1"/>
  <c r="F22" i="37"/>
  <c r="I22" i="37" s="1"/>
  <c r="AE68" i="33"/>
  <c r="F43" i="37"/>
  <c r="I43" i="37" s="1"/>
</calcChain>
</file>

<file path=xl/sharedStrings.xml><?xml version="1.0" encoding="utf-8"?>
<sst xmlns="http://schemas.openxmlformats.org/spreadsheetml/2006/main" count="4022" uniqueCount="1927">
  <si>
    <t>さいたま市</t>
  </si>
  <si>
    <t>南部教育事務所管内</t>
    <rPh sb="0" eb="1">
      <t>ミナミ</t>
    </rPh>
    <rPh sb="1" eb="2">
      <t>ブ</t>
    </rPh>
    <rPh sb="2" eb="4">
      <t>キョウイク</t>
    </rPh>
    <rPh sb="4" eb="7">
      <t>ジムショ</t>
    </rPh>
    <rPh sb="7" eb="9">
      <t>カンナイ</t>
    </rPh>
    <phoneticPr fontId="3"/>
  </si>
  <si>
    <t>川口市</t>
  </si>
  <si>
    <t>鴻巣市</t>
  </si>
  <si>
    <t>上尾市</t>
  </si>
  <si>
    <t>草加市</t>
  </si>
  <si>
    <t>蕨市</t>
  </si>
  <si>
    <t>戸田市</t>
  </si>
  <si>
    <t>朝霞市</t>
  </si>
  <si>
    <t>志木市</t>
  </si>
  <si>
    <t>和光市</t>
  </si>
  <si>
    <t>新座市</t>
  </si>
  <si>
    <t>桶川市</t>
  </si>
  <si>
    <t>北本市</t>
  </si>
  <si>
    <t>伊奈町</t>
  </si>
  <si>
    <t>西部教育事務所管内</t>
    <rPh sb="0" eb="2">
      <t>セイブ</t>
    </rPh>
    <rPh sb="2" eb="4">
      <t>キョウイク</t>
    </rPh>
    <rPh sb="4" eb="7">
      <t>ジムショ</t>
    </rPh>
    <rPh sb="7" eb="9">
      <t>カンナイ</t>
    </rPh>
    <phoneticPr fontId="3"/>
  </si>
  <si>
    <t>川越市</t>
  </si>
  <si>
    <t>所沢市</t>
  </si>
  <si>
    <t>飯能市</t>
  </si>
  <si>
    <t>東松山市</t>
  </si>
  <si>
    <t>狭山市</t>
  </si>
  <si>
    <t>入間市</t>
  </si>
  <si>
    <t>富士見市</t>
  </si>
  <si>
    <t>坂戸市</t>
  </si>
  <si>
    <t>鶴ヶ島市</t>
  </si>
  <si>
    <t>日高市</t>
  </si>
  <si>
    <t>ふじみ野市</t>
  </si>
  <si>
    <t>三芳町</t>
  </si>
  <si>
    <t>毛呂山町</t>
  </si>
  <si>
    <t>越生町</t>
  </si>
  <si>
    <t>滑川町</t>
  </si>
  <si>
    <t>嵐山町</t>
  </si>
  <si>
    <t>小川町</t>
  </si>
  <si>
    <t>川島町</t>
  </si>
  <si>
    <t>吉見町</t>
  </si>
  <si>
    <t>鳩山町</t>
  </si>
  <si>
    <t>ときがわ町</t>
  </si>
  <si>
    <t>東秩父村</t>
  </si>
  <si>
    <t>北部教育事務所管内</t>
    <rPh sb="0" eb="2">
      <t>ホクブ</t>
    </rPh>
    <rPh sb="2" eb="4">
      <t>キョウイク</t>
    </rPh>
    <rPh sb="4" eb="7">
      <t>ジムショ</t>
    </rPh>
    <rPh sb="7" eb="9">
      <t>カンナイ</t>
    </rPh>
    <phoneticPr fontId="3"/>
  </si>
  <si>
    <t>熊谷市</t>
  </si>
  <si>
    <t>本庄市</t>
  </si>
  <si>
    <t>深谷市</t>
  </si>
  <si>
    <t>美里町</t>
  </si>
  <si>
    <t>神川町</t>
  </si>
  <si>
    <t>上里町</t>
  </si>
  <si>
    <t>寄居町</t>
  </si>
  <si>
    <t>秩父市</t>
  </si>
  <si>
    <t>横瀬町</t>
  </si>
  <si>
    <t>皆野町</t>
  </si>
  <si>
    <t>長瀞町</t>
  </si>
  <si>
    <t>小鹿野町</t>
  </si>
  <si>
    <t>東部教育事務所管内</t>
    <rPh sb="0" eb="2">
      <t>トウブ</t>
    </rPh>
    <rPh sb="2" eb="4">
      <t>キョウイク</t>
    </rPh>
    <rPh sb="4" eb="7">
      <t>ジムショ</t>
    </rPh>
    <rPh sb="7" eb="9">
      <t>カンナイ</t>
    </rPh>
    <phoneticPr fontId="3"/>
  </si>
  <si>
    <t>行田市</t>
  </si>
  <si>
    <t>加須市</t>
  </si>
  <si>
    <t>春日部市</t>
  </si>
  <si>
    <t>羽生市</t>
  </si>
  <si>
    <t>越谷市</t>
  </si>
  <si>
    <t>久喜市</t>
  </si>
  <si>
    <t>八潮市</t>
  </si>
  <si>
    <t>三郷市</t>
  </si>
  <si>
    <t>蓮田市</t>
  </si>
  <si>
    <t>幸手市</t>
  </si>
  <si>
    <t>吉川市</t>
  </si>
  <si>
    <t>白岡市</t>
  </si>
  <si>
    <t>宮代町</t>
  </si>
  <si>
    <t>杉戸町</t>
  </si>
  <si>
    <t>松伏町</t>
  </si>
  <si>
    <t>合　計</t>
    <rPh sb="0" eb="1">
      <t>ゴウ</t>
    </rPh>
    <rPh sb="2" eb="3">
      <t>ケイ</t>
    </rPh>
    <phoneticPr fontId="3"/>
  </si>
  <si>
    <t>Ⅰ　市町村における社会教育・生涯学習推進体制及び事業</t>
    <rPh sb="2" eb="5">
      <t>シチョウソン</t>
    </rPh>
    <rPh sb="9" eb="11">
      <t>シャカイ</t>
    </rPh>
    <rPh sb="11" eb="13">
      <t>キョウイク</t>
    </rPh>
    <rPh sb="14" eb="16">
      <t>ショウガイ</t>
    </rPh>
    <rPh sb="16" eb="18">
      <t>ガクシュウ</t>
    </rPh>
    <rPh sb="18" eb="20">
      <t>スイシン</t>
    </rPh>
    <rPh sb="20" eb="22">
      <t>タイセイ</t>
    </rPh>
    <rPh sb="22" eb="23">
      <t>オヨ</t>
    </rPh>
    <rPh sb="24" eb="26">
      <t>ジギョウ</t>
    </rPh>
    <phoneticPr fontId="3"/>
  </si>
  <si>
    <t>教育委員会事務局</t>
    <rPh sb="0" eb="2">
      <t>キョウイク</t>
    </rPh>
    <rPh sb="2" eb="5">
      <t>イインカイ</t>
    </rPh>
    <rPh sb="5" eb="8">
      <t>ジムキョク</t>
    </rPh>
    <phoneticPr fontId="7"/>
  </si>
  <si>
    <t>社会教育施設　※「兼」は外数の兼任職員</t>
    <rPh sb="0" eb="4">
      <t>シャカイキョウイク</t>
    </rPh>
    <rPh sb="4" eb="6">
      <t>シセツ</t>
    </rPh>
    <rPh sb="9" eb="10">
      <t>ケン</t>
    </rPh>
    <rPh sb="12" eb="13">
      <t>ソト</t>
    </rPh>
    <rPh sb="13" eb="14">
      <t>スウ</t>
    </rPh>
    <rPh sb="15" eb="17">
      <t>ケンニン</t>
    </rPh>
    <rPh sb="17" eb="19">
      <t>ショクイン</t>
    </rPh>
    <phoneticPr fontId="7"/>
  </si>
  <si>
    <t>社会教育
関係職員数
計</t>
    <rPh sb="0" eb="2">
      <t>シャカイ</t>
    </rPh>
    <rPh sb="2" eb="3">
      <t>キョウ</t>
    </rPh>
    <rPh sb="3" eb="4">
      <t>イク</t>
    </rPh>
    <rPh sb="5" eb="7">
      <t>カンケイ</t>
    </rPh>
    <rPh sb="7" eb="10">
      <t>ショクインスウ</t>
    </rPh>
    <rPh sb="11" eb="12">
      <t>ケイ</t>
    </rPh>
    <phoneticPr fontId="7"/>
  </si>
  <si>
    <t>公民館
公民館
類似施設</t>
    <rPh sb="0" eb="3">
      <t>コウミンカン</t>
    </rPh>
    <rPh sb="4" eb="7">
      <t>コウミンカン</t>
    </rPh>
    <rPh sb="8" eb="10">
      <t>ルイジ</t>
    </rPh>
    <rPh sb="10" eb="12">
      <t>シセツ</t>
    </rPh>
    <phoneticPr fontId="7"/>
  </si>
  <si>
    <t>図書館</t>
    <rPh sb="0" eb="3">
      <t>トショカン</t>
    </rPh>
    <phoneticPr fontId="7"/>
  </si>
  <si>
    <t>博物館
相当施設
類似施設</t>
    <rPh sb="0" eb="3">
      <t>ハクブツカン</t>
    </rPh>
    <rPh sb="4" eb="6">
      <t>ソウトウ</t>
    </rPh>
    <rPh sb="6" eb="8">
      <t>シセツ</t>
    </rPh>
    <rPh sb="9" eb="11">
      <t>ルイジ</t>
    </rPh>
    <rPh sb="11" eb="13">
      <t>シセツ</t>
    </rPh>
    <phoneticPr fontId="7"/>
  </si>
  <si>
    <t>青少年
教育施設</t>
    <rPh sb="0" eb="3">
      <t>セイショウネン</t>
    </rPh>
    <rPh sb="4" eb="5">
      <t>キョウイク</t>
    </rPh>
    <rPh sb="5" eb="6">
      <t>イク</t>
    </rPh>
    <rPh sb="6" eb="8">
      <t>シセツ</t>
    </rPh>
    <phoneticPr fontId="7"/>
  </si>
  <si>
    <t>女性
教育施設</t>
    <rPh sb="0" eb="2">
      <t>ジョセイ</t>
    </rPh>
    <rPh sb="3" eb="5">
      <t>キョウイク</t>
    </rPh>
    <rPh sb="5" eb="7">
      <t>シセツ</t>
    </rPh>
    <phoneticPr fontId="7"/>
  </si>
  <si>
    <t>文化会館</t>
    <rPh sb="0" eb="2">
      <t>ブンカ</t>
    </rPh>
    <rPh sb="2" eb="4">
      <t>カイカン</t>
    </rPh>
    <phoneticPr fontId="7"/>
  </si>
  <si>
    <t>・兼</t>
    <rPh sb="1" eb="2">
      <t>ケン</t>
    </rPh>
    <phoneticPr fontId="7"/>
  </si>
  <si>
    <t>社会教育委員の構成</t>
    <rPh sb="0" eb="4">
      <t>シャカイキョウイク</t>
    </rPh>
    <rPh sb="4" eb="6">
      <t>イイン</t>
    </rPh>
    <rPh sb="7" eb="9">
      <t>コウセイ</t>
    </rPh>
    <phoneticPr fontId="7"/>
  </si>
  <si>
    <t>学識
経験者</t>
    <rPh sb="0" eb="2">
      <t>ガクシキ</t>
    </rPh>
    <rPh sb="3" eb="6">
      <t>ケイケンシャ</t>
    </rPh>
    <phoneticPr fontId="7"/>
  </si>
  <si>
    <t>対　　　象　　　別</t>
    <rPh sb="0" eb="1">
      <t>タイ</t>
    </rPh>
    <rPh sb="4" eb="5">
      <t>ゾウ</t>
    </rPh>
    <rPh sb="8" eb="9">
      <t>ベツ</t>
    </rPh>
    <phoneticPr fontId="7"/>
  </si>
  <si>
    <t>合　計</t>
    <rPh sb="0" eb="1">
      <t>ゴウ</t>
    </rPh>
    <rPh sb="2" eb="3">
      <t>ケイ</t>
    </rPh>
    <phoneticPr fontId="7"/>
  </si>
  <si>
    <t>　少　年</t>
    <rPh sb="1" eb="2">
      <t>ショウ</t>
    </rPh>
    <rPh sb="3" eb="4">
      <t>トシ</t>
    </rPh>
    <phoneticPr fontId="7"/>
  </si>
  <si>
    <t>成人一般</t>
    <rPh sb="0" eb="2">
      <t>セイジン</t>
    </rPh>
    <rPh sb="2" eb="4">
      <t>イッパン</t>
    </rPh>
    <phoneticPr fontId="7"/>
  </si>
  <si>
    <t>女性のみ</t>
    <rPh sb="0" eb="2">
      <t>ジョセイ</t>
    </rPh>
    <phoneticPr fontId="7"/>
  </si>
  <si>
    <t>高齢者のみ</t>
    <rPh sb="0" eb="3">
      <t>コウレイシャ</t>
    </rPh>
    <phoneticPr fontId="7"/>
  </si>
  <si>
    <t>その他</t>
    <rPh sb="2" eb="3">
      <t>タ</t>
    </rPh>
    <phoneticPr fontId="7"/>
  </si>
  <si>
    <t>実施件数</t>
    <rPh sb="0" eb="2">
      <t>ジッシ</t>
    </rPh>
    <rPh sb="2" eb="4">
      <t>ケンスウ</t>
    </rPh>
    <phoneticPr fontId="7"/>
  </si>
  <si>
    <t>受講者数</t>
    <rPh sb="0" eb="3">
      <t>ジュコウシャ</t>
    </rPh>
    <rPh sb="3" eb="4">
      <t>スウ</t>
    </rPh>
    <phoneticPr fontId="7"/>
  </si>
  <si>
    <t>延べ人数</t>
    <rPh sb="0" eb="1">
      <t>ノ</t>
    </rPh>
    <rPh sb="2" eb="4">
      <t>ニンズウ</t>
    </rPh>
    <phoneticPr fontId="7"/>
  </si>
  <si>
    <t>少年学級</t>
    <rPh sb="0" eb="2">
      <t>ショウネン</t>
    </rPh>
    <rPh sb="2" eb="4">
      <t>ガッキュウ</t>
    </rPh>
    <phoneticPr fontId="7"/>
  </si>
  <si>
    <t>青年学級</t>
    <rPh sb="0" eb="2">
      <t>セイネン</t>
    </rPh>
    <rPh sb="2" eb="4">
      <t>ガッキュウ</t>
    </rPh>
    <phoneticPr fontId="7"/>
  </si>
  <si>
    <t>成人大学・学級</t>
    <rPh sb="0" eb="2">
      <t>セイジン</t>
    </rPh>
    <rPh sb="2" eb="4">
      <t>ダイガク</t>
    </rPh>
    <rPh sb="5" eb="7">
      <t>ガッキュウ</t>
    </rPh>
    <phoneticPr fontId="7"/>
  </si>
  <si>
    <t>女性学級</t>
    <rPh sb="0" eb="4">
      <t>ジョセイガッキュウ</t>
    </rPh>
    <phoneticPr fontId="7"/>
  </si>
  <si>
    <t>高齢者学級</t>
    <rPh sb="0" eb="3">
      <t>コウレイシャ</t>
    </rPh>
    <rPh sb="3" eb="5">
      <t>ガッキュウ</t>
    </rPh>
    <phoneticPr fontId="7"/>
  </si>
  <si>
    <t>ボランティア講座</t>
    <rPh sb="6" eb="8">
      <t>コウザ</t>
    </rPh>
    <phoneticPr fontId="7"/>
  </si>
  <si>
    <t>家庭教育</t>
    <rPh sb="0" eb="2">
      <t>カテイ</t>
    </rPh>
    <rPh sb="2" eb="4">
      <t>キョウイク</t>
    </rPh>
    <phoneticPr fontId="7"/>
  </si>
  <si>
    <t>乳幼児学級</t>
    <rPh sb="0" eb="3">
      <t>ニュウヨウジ</t>
    </rPh>
    <rPh sb="3" eb="5">
      <t>ガッキュウ</t>
    </rPh>
    <phoneticPr fontId="7"/>
  </si>
  <si>
    <t>明日の親のための学級</t>
    <rPh sb="0" eb="2">
      <t>アス</t>
    </rPh>
    <rPh sb="3" eb="4">
      <t>オヤ</t>
    </rPh>
    <rPh sb="8" eb="10">
      <t>ガッキュウ</t>
    </rPh>
    <phoneticPr fontId="7"/>
  </si>
  <si>
    <t>働く親のための学級</t>
    <rPh sb="0" eb="1">
      <t>ハタラ</t>
    </rPh>
    <rPh sb="2" eb="3">
      <t>オヤ</t>
    </rPh>
    <rPh sb="7" eb="9">
      <t>ガッキュウ</t>
    </rPh>
    <phoneticPr fontId="7"/>
  </si>
  <si>
    <t>その他の家庭教育学級</t>
    <rPh sb="2" eb="3">
      <t>タ</t>
    </rPh>
    <rPh sb="4" eb="6">
      <t>カテイ</t>
    </rPh>
    <rPh sb="6" eb="8">
      <t>キョウイク</t>
    </rPh>
    <rPh sb="8" eb="10">
      <t>ガッキュウ</t>
    </rPh>
    <phoneticPr fontId="7"/>
  </si>
  <si>
    <t>H12</t>
  </si>
  <si>
    <t>H13</t>
  </si>
  <si>
    <t>H14</t>
  </si>
  <si>
    <t>H15</t>
  </si>
  <si>
    <t>H17</t>
  </si>
  <si>
    <t>H18</t>
  </si>
  <si>
    <t>H19</t>
  </si>
  <si>
    <t>H20</t>
  </si>
  <si>
    <t>H21</t>
  </si>
  <si>
    <t>H22</t>
  </si>
  <si>
    <t>H23</t>
  </si>
  <si>
    <t>H24</t>
  </si>
  <si>
    <t>H25</t>
  </si>
  <si>
    <t>計</t>
    <rPh sb="0" eb="1">
      <t>ケイ</t>
    </rPh>
    <phoneticPr fontId="7"/>
  </si>
  <si>
    <t>生涯学習の推進体制</t>
    <rPh sb="0" eb="2">
      <t>ショウガイ</t>
    </rPh>
    <rPh sb="2" eb="4">
      <t>ガクシュウ</t>
    </rPh>
    <rPh sb="5" eb="7">
      <t>スイシン</t>
    </rPh>
    <rPh sb="7" eb="9">
      <t>タイセイ</t>
    </rPh>
    <phoneticPr fontId="7"/>
  </si>
  <si>
    <t>生涯学習に関する普及・啓発事業</t>
    <rPh sb="0" eb="2">
      <t>ショウガイ</t>
    </rPh>
    <rPh sb="2" eb="4">
      <t>ガクシュウ</t>
    </rPh>
    <rPh sb="5" eb="6">
      <t>カン</t>
    </rPh>
    <rPh sb="8" eb="10">
      <t>フキュウ</t>
    </rPh>
    <rPh sb="11" eb="13">
      <t>ケイハツ</t>
    </rPh>
    <rPh sb="13" eb="15">
      <t>ジギョウ</t>
    </rPh>
    <phoneticPr fontId="7"/>
  </si>
  <si>
    <t>生涯学習に関する情報提供</t>
    <rPh sb="0" eb="2">
      <t>ショウガイ</t>
    </rPh>
    <rPh sb="2" eb="4">
      <t>ガクシュウ</t>
    </rPh>
    <rPh sb="5" eb="6">
      <t>カン</t>
    </rPh>
    <rPh sb="8" eb="10">
      <t>ジョウホウ</t>
    </rPh>
    <rPh sb="10" eb="12">
      <t>テイキョウ</t>
    </rPh>
    <phoneticPr fontId="7"/>
  </si>
  <si>
    <t>推進
会議</t>
    <rPh sb="0" eb="2">
      <t>スイシン</t>
    </rPh>
    <rPh sb="3" eb="5">
      <t>カイギ</t>
    </rPh>
    <phoneticPr fontId="7"/>
  </si>
  <si>
    <t>基本
構想</t>
    <rPh sb="0" eb="2">
      <t>キホン</t>
    </rPh>
    <rPh sb="3" eb="5">
      <t>コウソウ</t>
    </rPh>
    <phoneticPr fontId="7"/>
  </si>
  <si>
    <t>意識
調査</t>
    <rPh sb="0" eb="2">
      <t>イシキ</t>
    </rPh>
    <rPh sb="3" eb="5">
      <t>チョウサ</t>
    </rPh>
    <phoneticPr fontId="7"/>
  </si>
  <si>
    <t>ｽﾛ-ｶﾞﾝ</t>
  </si>
  <si>
    <t>ｼﾝﾎﾞﾙ
ﾏ-ｸ</t>
  </si>
  <si>
    <t>宣言
都市</t>
    <rPh sb="3" eb="5">
      <t>トシ</t>
    </rPh>
    <phoneticPr fontId="7"/>
  </si>
  <si>
    <t>作成・
配布</t>
    <rPh sb="0" eb="2">
      <t>サクセイ</t>
    </rPh>
    <rPh sb="4" eb="6">
      <t>ハイフ</t>
    </rPh>
    <phoneticPr fontId="7"/>
  </si>
  <si>
    <t>年間発行回数</t>
    <rPh sb="0" eb="2">
      <t>ネンカン</t>
    </rPh>
    <rPh sb="2" eb="4">
      <t>ハッコウ</t>
    </rPh>
    <rPh sb="4" eb="6">
      <t>カイスウ</t>
    </rPh>
    <phoneticPr fontId="7"/>
  </si>
  <si>
    <t>該当市町村数</t>
    <rPh sb="0" eb="2">
      <t>ガイトウ</t>
    </rPh>
    <rPh sb="2" eb="5">
      <t>シチョウソン</t>
    </rPh>
    <rPh sb="5" eb="6">
      <t>カズ</t>
    </rPh>
    <phoneticPr fontId="3"/>
  </si>
  <si>
    <t>○：該当あり</t>
    <phoneticPr fontId="4"/>
  </si>
  <si>
    <t>会議
参加</t>
    <rPh sb="0" eb="2">
      <t>カイギ</t>
    </rPh>
    <rPh sb="3" eb="5">
      <t>サンカ</t>
    </rPh>
    <phoneticPr fontId="7"/>
  </si>
  <si>
    <t>答申
計画</t>
    <rPh sb="0" eb="2">
      <t>トウシン</t>
    </rPh>
    <rPh sb="3" eb="5">
      <t>ケイカク</t>
    </rPh>
    <phoneticPr fontId="7"/>
  </si>
  <si>
    <t>意見
交換</t>
    <rPh sb="0" eb="2">
      <t>イケン</t>
    </rPh>
    <rPh sb="3" eb="5">
      <t>コウカン</t>
    </rPh>
    <phoneticPr fontId="7"/>
  </si>
  <si>
    <t>情報
提供</t>
    <rPh sb="0" eb="2">
      <t>ジョウホウ</t>
    </rPh>
    <rPh sb="3" eb="5">
      <t>テイキョウ</t>
    </rPh>
    <phoneticPr fontId="7"/>
  </si>
  <si>
    <t>運営
協力</t>
    <rPh sb="0" eb="2">
      <t>ウンエイ</t>
    </rPh>
    <rPh sb="3" eb="5">
      <t>キョウリョク</t>
    </rPh>
    <phoneticPr fontId="7"/>
  </si>
  <si>
    <t>施設
利用</t>
    <rPh sb="0" eb="2">
      <t>シセツ</t>
    </rPh>
    <rPh sb="3" eb="5">
      <t>リヨウ</t>
    </rPh>
    <phoneticPr fontId="7"/>
  </si>
  <si>
    <t>ﾎﾟｽﾀ-
掲示</t>
    <rPh sb="6" eb="8">
      <t>ケイジ</t>
    </rPh>
    <phoneticPr fontId="7"/>
  </si>
  <si>
    <t>相談事業</t>
    <rPh sb="0" eb="2">
      <t>ソウダン</t>
    </rPh>
    <rPh sb="2" eb="4">
      <t>ジギョウ</t>
    </rPh>
    <phoneticPr fontId="7"/>
  </si>
  <si>
    <t>登録制度</t>
    <rPh sb="0" eb="2">
      <t>トウロク</t>
    </rPh>
    <rPh sb="2" eb="4">
      <t>セイド</t>
    </rPh>
    <phoneticPr fontId="7"/>
  </si>
  <si>
    <t>派遣制度</t>
    <rPh sb="0" eb="2">
      <t>ハケン</t>
    </rPh>
    <rPh sb="2" eb="4">
      <t>セイド</t>
    </rPh>
    <phoneticPr fontId="7"/>
  </si>
  <si>
    <t>電話
相談</t>
    <rPh sb="0" eb="2">
      <t>デンワ</t>
    </rPh>
    <rPh sb="3" eb="5">
      <t>ソウダン</t>
    </rPh>
    <phoneticPr fontId="7"/>
  </si>
  <si>
    <t>面接
相談</t>
    <rPh sb="0" eb="2">
      <t>メンセツ</t>
    </rPh>
    <rPh sb="3" eb="5">
      <t>ソウダン</t>
    </rPh>
    <phoneticPr fontId="7"/>
  </si>
  <si>
    <t>講座数</t>
    <rPh sb="0" eb="3">
      <t>コウザスウ</t>
    </rPh>
    <phoneticPr fontId="7"/>
  </si>
  <si>
    <t>実施市町村数</t>
    <phoneticPr fontId="3"/>
  </si>
  <si>
    <t>学社連携</t>
    <rPh sb="0" eb="2">
      <t>ガクシャ</t>
    </rPh>
    <rPh sb="2" eb="4">
      <t>レンケイ</t>
    </rPh>
    <phoneticPr fontId="7"/>
  </si>
  <si>
    <t>教委・首長の連携</t>
    <rPh sb="0" eb="2">
      <t>キョウイ</t>
    </rPh>
    <rPh sb="3" eb="4">
      <t>クビ</t>
    </rPh>
    <rPh sb="4" eb="5">
      <t>チョウ</t>
    </rPh>
    <rPh sb="6" eb="8">
      <t>レンケイ</t>
    </rPh>
    <phoneticPr fontId="7"/>
  </si>
  <si>
    <t>母子保健機関との連携</t>
    <rPh sb="0" eb="2">
      <t>ボシ</t>
    </rPh>
    <rPh sb="2" eb="4">
      <t>ホケン</t>
    </rPh>
    <rPh sb="4" eb="6">
      <t>キカン</t>
    </rPh>
    <rPh sb="8" eb="10">
      <t>レンケイ</t>
    </rPh>
    <phoneticPr fontId="7"/>
  </si>
  <si>
    <t>小中学校開放講座</t>
    <rPh sb="0" eb="1">
      <t>ショウ</t>
    </rPh>
    <rPh sb="1" eb="4">
      <t>チュウガッコウ</t>
    </rPh>
    <rPh sb="4" eb="6">
      <t>カイホウ</t>
    </rPh>
    <rPh sb="6" eb="8">
      <t>コウザ</t>
    </rPh>
    <phoneticPr fontId="7"/>
  </si>
  <si>
    <t>他市町村との連携</t>
    <rPh sb="0" eb="1">
      <t>タ</t>
    </rPh>
    <rPh sb="1" eb="4">
      <t>シチョウソン</t>
    </rPh>
    <rPh sb="6" eb="8">
      <t>レンケイ</t>
    </rPh>
    <phoneticPr fontId="7"/>
  </si>
  <si>
    <t>延べ
参加者数</t>
    <rPh sb="0" eb="1">
      <t>ノ</t>
    </rPh>
    <phoneticPr fontId="7"/>
  </si>
  <si>
    <t>事業名</t>
  </si>
  <si>
    <t>事業の概要</t>
  </si>
  <si>
    <t>社会教育
主事</t>
    <rPh sb="0" eb="2">
      <t>シャカイ</t>
    </rPh>
    <rPh sb="2" eb="4">
      <t>キョウイク</t>
    </rPh>
    <rPh sb="5" eb="7">
      <t>シュジ</t>
    </rPh>
    <phoneticPr fontId="7"/>
  </si>
  <si>
    <t>社会教育
主事補</t>
    <rPh sb="0" eb="2">
      <t>シャカイ</t>
    </rPh>
    <rPh sb="2" eb="4">
      <t>キョウイク</t>
    </rPh>
    <rPh sb="5" eb="8">
      <t>シュジホ</t>
    </rPh>
    <phoneticPr fontId="7"/>
  </si>
  <si>
    <t>その他の
職員</t>
    <rPh sb="2" eb="3">
      <t>タ</t>
    </rPh>
    <rPh sb="5" eb="7">
      <t>ショクイン</t>
    </rPh>
    <phoneticPr fontId="7"/>
  </si>
  <si>
    <t>生涯学習
センター</t>
    <rPh sb="0" eb="2">
      <t>ショウガイ</t>
    </rPh>
    <rPh sb="2" eb="4">
      <t>ガクシュウ</t>
    </rPh>
    <phoneticPr fontId="7"/>
  </si>
  <si>
    <t>「教育委員会事務局」</t>
    <rPh sb="1" eb="3">
      <t>キョウイク</t>
    </rPh>
    <rPh sb="3" eb="6">
      <t>イインカイ</t>
    </rPh>
    <rPh sb="6" eb="9">
      <t>ジムキョク</t>
    </rPh>
    <phoneticPr fontId="7"/>
  </si>
  <si>
    <t>教育委員会事務局の職員として発令されている者のうち、社会教育･生涯学習関係（社会体育関係</t>
    <rPh sb="0" eb="2">
      <t>キョウイク</t>
    </rPh>
    <rPh sb="2" eb="5">
      <t>イインカイ</t>
    </rPh>
    <rPh sb="5" eb="8">
      <t>ジムキョク</t>
    </rPh>
    <rPh sb="9" eb="11">
      <t>ショクイン</t>
    </rPh>
    <rPh sb="14" eb="16">
      <t>ハツレイ</t>
    </rPh>
    <rPh sb="21" eb="22">
      <t>モノ</t>
    </rPh>
    <rPh sb="26" eb="28">
      <t>シャカイ</t>
    </rPh>
    <rPh sb="28" eb="30">
      <t>キョウイク</t>
    </rPh>
    <rPh sb="31" eb="33">
      <t>ショウガイ</t>
    </rPh>
    <rPh sb="33" eb="35">
      <t>ガクシュウ</t>
    </rPh>
    <rPh sb="35" eb="37">
      <t>カンケイ</t>
    </rPh>
    <rPh sb="38" eb="40">
      <t>シャカイ</t>
    </rPh>
    <rPh sb="40" eb="42">
      <t>タイイク</t>
    </rPh>
    <rPh sb="42" eb="44">
      <t>カンケイ</t>
    </rPh>
    <phoneticPr fontId="7"/>
  </si>
  <si>
    <t>を含む。）の常勤職員。ただし、部長以上の職にある者、休職中・停職中の者、非常勤の職員、委託</t>
    <rPh sb="1" eb="2">
      <t>フク</t>
    </rPh>
    <rPh sb="6" eb="8">
      <t>ジョウキン</t>
    </rPh>
    <rPh sb="8" eb="10">
      <t>ショクイン</t>
    </rPh>
    <phoneticPr fontId="7"/>
  </si>
  <si>
    <t>による清掃等に従事する者及びボランティアを除く。</t>
    <rPh sb="3" eb="5">
      <t>セイソウ</t>
    </rPh>
    <rPh sb="12" eb="13">
      <t>オヨ</t>
    </rPh>
    <phoneticPr fontId="7"/>
  </si>
  <si>
    <t>「社会教育施設」</t>
    <rPh sb="1" eb="3">
      <t>シャカイ</t>
    </rPh>
    <rPh sb="3" eb="5">
      <t>キョウイク</t>
    </rPh>
    <rPh sb="5" eb="7">
      <t>シセツ</t>
    </rPh>
    <phoneticPr fontId="7"/>
  </si>
  <si>
    <t>各施設の常勤職員として発令されている者</t>
    <rPh sb="0" eb="3">
      <t>カクシセツ</t>
    </rPh>
    <rPh sb="4" eb="6">
      <t>ジョウキン</t>
    </rPh>
    <rPh sb="6" eb="8">
      <t>ショクイン</t>
    </rPh>
    <rPh sb="11" eb="13">
      <t>ハツレイ</t>
    </rPh>
    <rPh sb="18" eb="19">
      <t>モノ</t>
    </rPh>
    <phoneticPr fontId="7"/>
  </si>
  <si>
    <t>「社会教育主事」</t>
    <rPh sb="1" eb="3">
      <t>シャカイ</t>
    </rPh>
    <rPh sb="3" eb="5">
      <t>キョウイク</t>
    </rPh>
    <rPh sb="5" eb="7">
      <t>シュジ</t>
    </rPh>
    <phoneticPr fontId="7"/>
  </si>
  <si>
    <t>社会教育主事として発令されている職員（資格を有していても発令されていない職員を除く。）</t>
    <rPh sb="0" eb="2">
      <t>シャカイ</t>
    </rPh>
    <rPh sb="2" eb="4">
      <t>キョウイク</t>
    </rPh>
    <rPh sb="4" eb="6">
      <t>シュジ</t>
    </rPh>
    <rPh sb="9" eb="11">
      <t>ハツレイ</t>
    </rPh>
    <rPh sb="16" eb="18">
      <t>ショクイン</t>
    </rPh>
    <rPh sb="19" eb="21">
      <t>シカク</t>
    </rPh>
    <rPh sb="22" eb="23">
      <t>ユウ</t>
    </rPh>
    <rPh sb="28" eb="30">
      <t>ハツレイ</t>
    </rPh>
    <rPh sb="36" eb="38">
      <t>ショクイン</t>
    </rPh>
    <rPh sb="39" eb="40">
      <t>ノゾ</t>
    </rPh>
    <phoneticPr fontId="7"/>
  </si>
  <si>
    <t>「社会教育主事補」</t>
    <rPh sb="1" eb="5">
      <t>シャカイキョウイク</t>
    </rPh>
    <rPh sb="5" eb="8">
      <t>シュジホ</t>
    </rPh>
    <phoneticPr fontId="7"/>
  </si>
  <si>
    <t>社会教育主事補として発令されている職員</t>
    <rPh sb="0" eb="4">
      <t>シャカイキョウイク</t>
    </rPh>
    <rPh sb="4" eb="7">
      <t>シュジホ</t>
    </rPh>
    <rPh sb="10" eb="12">
      <t>ハツレイ</t>
    </rPh>
    <rPh sb="17" eb="19">
      <t>ショクイン</t>
    </rPh>
    <phoneticPr fontId="7"/>
  </si>
  <si>
    <t>「その他の職員」</t>
    <rPh sb="3" eb="4">
      <t>タ</t>
    </rPh>
    <rPh sb="5" eb="7">
      <t>ショクイン</t>
    </rPh>
    <phoneticPr fontId="7"/>
  </si>
  <si>
    <t>課長、事務職員、技術職員、労務職員等</t>
    <rPh sb="0" eb="2">
      <t>カチョウ</t>
    </rPh>
    <rPh sb="3" eb="5">
      <t>ジム</t>
    </rPh>
    <rPh sb="5" eb="7">
      <t>ショクイン</t>
    </rPh>
    <rPh sb="8" eb="10">
      <t>ギジュツ</t>
    </rPh>
    <rPh sb="10" eb="12">
      <t>ショクイン</t>
    </rPh>
    <rPh sb="13" eb="15">
      <t>ロウム</t>
    </rPh>
    <rPh sb="15" eb="17">
      <t>ショクイン</t>
    </rPh>
    <rPh sb="17" eb="18">
      <t>トウ</t>
    </rPh>
    <phoneticPr fontId="7"/>
  </si>
  <si>
    <t>「兼任」</t>
    <rPh sb="1" eb="3">
      <t>ケンニン</t>
    </rPh>
    <phoneticPr fontId="7"/>
  </si>
  <si>
    <t>当該施設以外の常勤職員で、兼任発令されている者</t>
    <rPh sb="0" eb="2">
      <t>トウガイ</t>
    </rPh>
    <rPh sb="2" eb="4">
      <t>シセツ</t>
    </rPh>
    <rPh sb="4" eb="6">
      <t>イガイ</t>
    </rPh>
    <rPh sb="7" eb="9">
      <t>ジョウキン</t>
    </rPh>
    <rPh sb="9" eb="11">
      <t>ショクイン</t>
    </rPh>
    <rPh sb="13" eb="15">
      <t>ケンニン</t>
    </rPh>
    <rPh sb="15" eb="17">
      <t>ハツレイ</t>
    </rPh>
    <rPh sb="22" eb="23">
      <t>モノ</t>
    </rPh>
    <phoneticPr fontId="7"/>
  </si>
  <si>
    <t>設置市町村数</t>
    <rPh sb="0" eb="2">
      <t>セッチ</t>
    </rPh>
    <rPh sb="2" eb="5">
      <t>シチョウソン</t>
    </rPh>
    <rPh sb="5" eb="6">
      <t>スウ</t>
    </rPh>
    <phoneticPr fontId="4"/>
  </si>
  <si>
    <t>男</t>
    <rPh sb="0" eb="1">
      <t>オトコ</t>
    </rPh>
    <phoneticPr fontId="4"/>
  </si>
  <si>
    <t>女</t>
    <rPh sb="0" eb="1">
      <t>オンナ</t>
    </rPh>
    <phoneticPr fontId="4"/>
  </si>
  <si>
    <t>学校教育
関係者</t>
    <rPh sb="0" eb="2">
      <t>ガッコウ</t>
    </rPh>
    <rPh sb="2" eb="4">
      <t>キョウイク</t>
    </rPh>
    <rPh sb="5" eb="8">
      <t>カンケイシャ</t>
    </rPh>
    <phoneticPr fontId="7"/>
  </si>
  <si>
    <t>社会教育
関係者</t>
    <rPh sb="0" eb="2">
      <t>シャカイ</t>
    </rPh>
    <rPh sb="2" eb="4">
      <t>キョウイク</t>
    </rPh>
    <rPh sb="5" eb="8">
      <t>カンケイシャ</t>
    </rPh>
    <phoneticPr fontId="7"/>
  </si>
  <si>
    <t>社会教育
指導員</t>
    <rPh sb="0" eb="4">
      <t>シャカイキョウイク</t>
    </rPh>
    <rPh sb="5" eb="8">
      <t>シドウイン</t>
    </rPh>
    <phoneticPr fontId="7"/>
  </si>
  <si>
    <t>全体会議</t>
    <phoneticPr fontId="4"/>
  </si>
  <si>
    <t>分科会等</t>
    <phoneticPr fontId="4"/>
  </si>
  <si>
    <t>社会教育
委員会議</t>
    <phoneticPr fontId="4"/>
  </si>
  <si>
    <t>宣言名称</t>
    <rPh sb="0" eb="2">
      <t>センゲン</t>
    </rPh>
    <rPh sb="2" eb="4">
      <t>メイショウ</t>
    </rPh>
    <phoneticPr fontId="3"/>
  </si>
  <si>
    <t>年度</t>
    <phoneticPr fontId="4"/>
  </si>
  <si>
    <t>宣言方法</t>
    <phoneticPr fontId="4"/>
  </si>
  <si>
    <t>子育て
ｻ-ｸﾙ</t>
    <rPh sb="0" eb="2">
      <t>コソダ</t>
    </rPh>
    <phoneticPr fontId="7"/>
  </si>
  <si>
    <t>子育て
支援
ｻ-ｸﾙ</t>
    <rPh sb="0" eb="2">
      <t>コソダ</t>
    </rPh>
    <rPh sb="4" eb="6">
      <t>シエン</t>
    </rPh>
    <phoneticPr fontId="7"/>
  </si>
  <si>
    <t>名称</t>
    <rPh sb="0" eb="2">
      <t>メイショウ</t>
    </rPh>
    <phoneticPr fontId="4"/>
  </si>
  <si>
    <t>名称</t>
    <phoneticPr fontId="4"/>
  </si>
  <si>
    <t>名称</t>
    <phoneticPr fontId="7"/>
  </si>
  <si>
    <t>団体数</t>
    <phoneticPr fontId="7"/>
  </si>
  <si>
    <t>人数</t>
    <phoneticPr fontId="4"/>
  </si>
  <si>
    <t>合計</t>
    <rPh sb="0" eb="2">
      <t>ゴウケイ</t>
    </rPh>
    <phoneticPr fontId="4"/>
  </si>
  <si>
    <t>内容</t>
    <phoneticPr fontId="4"/>
  </si>
  <si>
    <t>余裕教室の活用</t>
    <phoneticPr fontId="4"/>
  </si>
  <si>
    <t>「社会教育指導員」</t>
    <rPh sb="1" eb="3">
      <t>シャカイ</t>
    </rPh>
    <rPh sb="3" eb="5">
      <t>キョウイク</t>
    </rPh>
    <rPh sb="5" eb="8">
      <t>シドウイン</t>
    </rPh>
    <phoneticPr fontId="5"/>
  </si>
  <si>
    <t>「会議数」</t>
    <rPh sb="1" eb="3">
      <t>カイギ</t>
    </rPh>
    <rPh sb="3" eb="4">
      <t>スウ</t>
    </rPh>
    <phoneticPr fontId="5"/>
  </si>
  <si>
    <t>「社会教育委員」</t>
    <rPh sb="1" eb="3">
      <t>シャカイ</t>
    </rPh>
    <rPh sb="3" eb="5">
      <t>キョウイク</t>
    </rPh>
    <rPh sb="5" eb="7">
      <t>イイン</t>
    </rPh>
    <phoneticPr fontId="5"/>
  </si>
  <si>
    <t>社会教育法第１５条第１項の規定に基づいて置かれた社会教育委員</t>
    <rPh sb="0" eb="1">
      <t>シャ</t>
    </rPh>
    <rPh sb="1" eb="2">
      <t>カイ</t>
    </rPh>
    <rPh sb="2" eb="5">
      <t>キョウイクホウ</t>
    </rPh>
    <rPh sb="5" eb="6">
      <t>ダイ</t>
    </rPh>
    <rPh sb="8" eb="9">
      <t>ジョウ</t>
    </rPh>
    <rPh sb="9" eb="10">
      <t>ダイ</t>
    </rPh>
    <rPh sb="11" eb="12">
      <t>コウ</t>
    </rPh>
    <rPh sb="13" eb="15">
      <t>キテイ</t>
    </rPh>
    <rPh sb="16" eb="17">
      <t>モト</t>
    </rPh>
    <rPh sb="20" eb="21">
      <t>オ</t>
    </rPh>
    <rPh sb="24" eb="26">
      <t>シャカイ</t>
    </rPh>
    <rPh sb="26" eb="28">
      <t>キョウイク</t>
    </rPh>
    <rPh sb="28" eb="30">
      <t>イイン</t>
    </rPh>
    <phoneticPr fontId="5"/>
  </si>
  <si>
    <t>社会教育指導員として教育委員会が委嘱している者</t>
    <rPh sb="0" eb="2">
      <t>シャカイ</t>
    </rPh>
    <rPh sb="2" eb="4">
      <t>キョウイク</t>
    </rPh>
    <rPh sb="4" eb="7">
      <t>シドウイン</t>
    </rPh>
    <rPh sb="10" eb="12">
      <t>キョウイク</t>
    </rPh>
    <rPh sb="12" eb="15">
      <t>イインカイ</t>
    </rPh>
    <rPh sb="16" eb="18">
      <t>イショク</t>
    </rPh>
    <rPh sb="22" eb="23">
      <t>モノ</t>
    </rPh>
    <phoneticPr fontId="5"/>
  </si>
  <si>
    <t>設置市町村数</t>
    <phoneticPr fontId="4"/>
  </si>
  <si>
    <t>「社会教育学級・講座」</t>
    <rPh sb="1" eb="3">
      <t>シャカイ</t>
    </rPh>
    <rPh sb="3" eb="5">
      <t>キョウイク</t>
    </rPh>
    <rPh sb="5" eb="7">
      <t>ガッキュウ</t>
    </rPh>
    <rPh sb="8" eb="10">
      <t>コウザ</t>
    </rPh>
    <phoneticPr fontId="5"/>
  </si>
  <si>
    <t>「実施件数」</t>
    <rPh sb="1" eb="3">
      <t>ジッシ</t>
    </rPh>
    <rPh sb="3" eb="5">
      <t>ケンスウ</t>
    </rPh>
    <phoneticPr fontId="5"/>
  </si>
  <si>
    <t>「受講者数」</t>
    <rPh sb="1" eb="4">
      <t>ジュコウシャ</t>
    </rPh>
    <rPh sb="4" eb="5">
      <t>スウ</t>
    </rPh>
    <phoneticPr fontId="5"/>
  </si>
  <si>
    <t>講座の開設当初の人数</t>
    <rPh sb="0" eb="2">
      <t>コウザ</t>
    </rPh>
    <rPh sb="1" eb="2">
      <t>ジュコウ</t>
    </rPh>
    <rPh sb="3" eb="5">
      <t>カイセツ</t>
    </rPh>
    <rPh sb="5" eb="7">
      <t>トウショ</t>
    </rPh>
    <rPh sb="8" eb="10">
      <t>ニンズウ</t>
    </rPh>
    <phoneticPr fontId="5"/>
  </si>
  <si>
    <t>「少年」</t>
    <rPh sb="1" eb="3">
      <t>ショウネン</t>
    </rPh>
    <phoneticPr fontId="5"/>
  </si>
  <si>
    <t>小・中学生</t>
    <rPh sb="0" eb="1">
      <t>ショウ</t>
    </rPh>
    <rPh sb="2" eb="5">
      <t>チュウガクセイ</t>
    </rPh>
    <phoneticPr fontId="5"/>
  </si>
  <si>
    <t>「高齢者」</t>
    <rPh sb="1" eb="4">
      <t>コウレイシャ</t>
    </rPh>
    <phoneticPr fontId="5"/>
  </si>
  <si>
    <t>「少年学級」</t>
    <rPh sb="1" eb="3">
      <t>ショウネン</t>
    </rPh>
    <rPh sb="3" eb="5">
      <t>ガッキュウ</t>
    </rPh>
    <phoneticPr fontId="5"/>
  </si>
  <si>
    <t>少年対象の講座のうち、少年学級として開設したもの（名称に「少年学級」等が付くもの）</t>
    <rPh sb="0" eb="2">
      <t>ショウネン</t>
    </rPh>
    <rPh sb="2" eb="4">
      <t>タイショウ</t>
    </rPh>
    <rPh sb="5" eb="7">
      <t>コウザ</t>
    </rPh>
    <rPh sb="11" eb="13">
      <t>ショウネン</t>
    </rPh>
    <rPh sb="13" eb="15">
      <t>ガッキュウ</t>
    </rPh>
    <rPh sb="18" eb="20">
      <t>カイセツ</t>
    </rPh>
    <rPh sb="25" eb="27">
      <t>メイショウ</t>
    </rPh>
    <rPh sb="29" eb="31">
      <t>ショウネン</t>
    </rPh>
    <rPh sb="31" eb="33">
      <t>ガッキュウ</t>
    </rPh>
    <rPh sb="34" eb="35">
      <t>トウ</t>
    </rPh>
    <phoneticPr fontId="5"/>
  </si>
  <si>
    <t>「青年学級」</t>
    <rPh sb="1" eb="3">
      <t>セイネン</t>
    </rPh>
    <rPh sb="3" eb="5">
      <t>ガッキュウ</t>
    </rPh>
    <phoneticPr fontId="5"/>
  </si>
  <si>
    <t>青年対象の講座のうち、青年学級として開設したもの(名称に「青年学級」等が付くもの）</t>
    <rPh sb="0" eb="2">
      <t>セイネン</t>
    </rPh>
    <rPh sb="2" eb="4">
      <t>タイショウ</t>
    </rPh>
    <rPh sb="5" eb="7">
      <t>コウザ</t>
    </rPh>
    <rPh sb="11" eb="13">
      <t>セイネン</t>
    </rPh>
    <rPh sb="13" eb="15">
      <t>ガッキュウ</t>
    </rPh>
    <rPh sb="18" eb="20">
      <t>カイセツ</t>
    </rPh>
    <rPh sb="25" eb="27">
      <t>メイショウ</t>
    </rPh>
    <rPh sb="29" eb="31">
      <t>セイネン</t>
    </rPh>
    <rPh sb="31" eb="33">
      <t>ガッキュウ</t>
    </rPh>
    <rPh sb="34" eb="35">
      <t>トウ</t>
    </rPh>
    <phoneticPr fontId="5"/>
  </si>
  <si>
    <t>「成人大学・学級」</t>
    <rPh sb="1" eb="3">
      <t>セイジン</t>
    </rPh>
    <rPh sb="3" eb="5">
      <t>ダイガク</t>
    </rPh>
    <rPh sb="6" eb="8">
      <t>ガッキュウ</t>
    </rPh>
    <phoneticPr fontId="5"/>
  </si>
  <si>
    <t>成人一般対象の講座のうち、成人大学・学級として開設したもの（講座の名称に「成人大学・学級」等が付くもの）</t>
    <rPh sb="0" eb="2">
      <t>セイジン</t>
    </rPh>
    <rPh sb="2" eb="4">
      <t>イッパン</t>
    </rPh>
    <rPh sb="4" eb="6">
      <t>タイショウ</t>
    </rPh>
    <rPh sb="7" eb="9">
      <t>コウザ</t>
    </rPh>
    <rPh sb="13" eb="15">
      <t>セイジン</t>
    </rPh>
    <rPh sb="15" eb="17">
      <t>ダイガク</t>
    </rPh>
    <rPh sb="18" eb="20">
      <t>ガッキュウ</t>
    </rPh>
    <rPh sb="23" eb="25">
      <t>カイセツ</t>
    </rPh>
    <rPh sb="30" eb="32">
      <t>コウザ</t>
    </rPh>
    <rPh sb="33" eb="35">
      <t>メイショウ</t>
    </rPh>
    <rPh sb="37" eb="39">
      <t>セイジン</t>
    </rPh>
    <rPh sb="39" eb="41">
      <t>ダイガク</t>
    </rPh>
    <rPh sb="42" eb="44">
      <t>ガッキュウ</t>
    </rPh>
    <rPh sb="45" eb="46">
      <t>トウ</t>
    </rPh>
    <phoneticPr fontId="5"/>
  </si>
  <si>
    <t>「女性学級」</t>
    <rPh sb="1" eb="5">
      <t>ジョセイガッキュウ</t>
    </rPh>
    <phoneticPr fontId="5"/>
  </si>
  <si>
    <t>女性のみ対象の講座のうち、女性学級として開設したもの（講座の名称に「女性学級」等が付くもの）</t>
    <rPh sb="0" eb="2">
      <t>ジョセイ</t>
    </rPh>
    <rPh sb="4" eb="6">
      <t>タイショウ</t>
    </rPh>
    <rPh sb="7" eb="9">
      <t>コウザ</t>
    </rPh>
    <rPh sb="13" eb="17">
      <t>ジョセイガッキュウ</t>
    </rPh>
    <rPh sb="20" eb="22">
      <t>カイセツ</t>
    </rPh>
    <rPh sb="27" eb="29">
      <t>コウザ</t>
    </rPh>
    <rPh sb="30" eb="32">
      <t>メイショウ</t>
    </rPh>
    <rPh sb="34" eb="38">
      <t>ジョセイガッキュウ</t>
    </rPh>
    <rPh sb="39" eb="40">
      <t>トウ</t>
    </rPh>
    <phoneticPr fontId="5"/>
  </si>
  <si>
    <t>「高齢者学級」</t>
    <rPh sb="1" eb="4">
      <t>コウレイシャ</t>
    </rPh>
    <rPh sb="4" eb="6">
      <t>ガッキュウ</t>
    </rPh>
    <phoneticPr fontId="5"/>
  </si>
  <si>
    <t>高齢者のみ対象のうち、高齢者学級として開設したもの（講座の名称に「高齢者学級」等が付くもの）</t>
    <rPh sb="0" eb="3">
      <t>コウレイシャ</t>
    </rPh>
    <rPh sb="5" eb="7">
      <t>タイショウ</t>
    </rPh>
    <rPh sb="11" eb="14">
      <t>コウレイシャ</t>
    </rPh>
    <rPh sb="14" eb="16">
      <t>ガッキュウ</t>
    </rPh>
    <rPh sb="19" eb="21">
      <t>カイセツ</t>
    </rPh>
    <rPh sb="26" eb="28">
      <t>コウザ</t>
    </rPh>
    <rPh sb="29" eb="31">
      <t>メイショウ</t>
    </rPh>
    <rPh sb="33" eb="36">
      <t>コウレイシャ</t>
    </rPh>
    <rPh sb="36" eb="38">
      <t>ガッキュウ</t>
    </rPh>
    <rPh sb="39" eb="40">
      <t>トウ</t>
    </rPh>
    <phoneticPr fontId="5"/>
  </si>
  <si>
    <t>「ボランティア講座」</t>
    <rPh sb="7" eb="9">
      <t>コウザ</t>
    </rPh>
    <phoneticPr fontId="5"/>
  </si>
  <si>
    <t>ボランティア養成講座等のボランティアに関して開設したもの</t>
    <rPh sb="6" eb="8">
      <t>ヨウセイ</t>
    </rPh>
    <rPh sb="8" eb="10">
      <t>コウザ</t>
    </rPh>
    <rPh sb="10" eb="11">
      <t>トウ</t>
    </rPh>
    <rPh sb="19" eb="20">
      <t>カン</t>
    </rPh>
    <rPh sb="22" eb="24">
      <t>カイセツ</t>
    </rPh>
    <phoneticPr fontId="5"/>
  </si>
  <si>
    <t>「乳幼児学級」</t>
    <rPh sb="1" eb="4">
      <t>ニュウヨウジ</t>
    </rPh>
    <rPh sb="4" eb="6">
      <t>ガッキュウ</t>
    </rPh>
    <phoneticPr fontId="5"/>
  </si>
  <si>
    <t>乳幼児を持つ親を対象として開設された家庭教育学級</t>
    <rPh sb="0" eb="3">
      <t>ニュウヨウジ</t>
    </rPh>
    <rPh sb="4" eb="5">
      <t>モ</t>
    </rPh>
    <rPh sb="6" eb="7">
      <t>オヤ</t>
    </rPh>
    <rPh sb="8" eb="10">
      <t>タイショウ</t>
    </rPh>
    <rPh sb="13" eb="15">
      <t>カイセツ</t>
    </rPh>
    <rPh sb="18" eb="20">
      <t>カテイ</t>
    </rPh>
    <rPh sb="20" eb="22">
      <t>キョウイク</t>
    </rPh>
    <rPh sb="22" eb="24">
      <t>ガッキュウ</t>
    </rPh>
    <phoneticPr fontId="5"/>
  </si>
  <si>
    <t>「明日の親のための学級」</t>
    <rPh sb="1" eb="3">
      <t>アス</t>
    </rPh>
    <rPh sb="4" eb="5">
      <t>オヤ</t>
    </rPh>
    <rPh sb="9" eb="11">
      <t>ガッキュウ</t>
    </rPh>
    <phoneticPr fontId="5"/>
  </si>
  <si>
    <t>「働く親のための学級」</t>
    <rPh sb="1" eb="2">
      <t>ハタラ</t>
    </rPh>
    <rPh sb="3" eb="4">
      <t>オヤ</t>
    </rPh>
    <rPh sb="8" eb="10">
      <t>ガッキュウ</t>
    </rPh>
    <phoneticPr fontId="5"/>
  </si>
  <si>
    <t>就労する親を対象として開設された家庭教育学級</t>
    <rPh sb="0" eb="2">
      <t>シュウロウ</t>
    </rPh>
    <rPh sb="4" eb="5">
      <t>オヤ</t>
    </rPh>
    <rPh sb="6" eb="8">
      <t>タイショウ</t>
    </rPh>
    <rPh sb="11" eb="13">
      <t>カイセツ</t>
    </rPh>
    <rPh sb="16" eb="18">
      <t>カテイ</t>
    </rPh>
    <rPh sb="18" eb="20">
      <t>キョウイク</t>
    </rPh>
    <rPh sb="20" eb="22">
      <t>ガッキュウ</t>
    </rPh>
    <phoneticPr fontId="5"/>
  </si>
  <si>
    <t>「その他の家庭教育学級」</t>
    <rPh sb="3" eb="4">
      <t>タ</t>
    </rPh>
    <rPh sb="5" eb="7">
      <t>カテイ</t>
    </rPh>
    <rPh sb="7" eb="9">
      <t>キョウイク</t>
    </rPh>
    <rPh sb="9" eb="11">
      <t>ガッキュウ</t>
    </rPh>
    <phoneticPr fontId="5"/>
  </si>
  <si>
    <t>上の３類型に当てはまらない家庭教育学級</t>
    <rPh sb="0" eb="1">
      <t>ウエ</t>
    </rPh>
    <rPh sb="3" eb="5">
      <t>ルイケイ</t>
    </rPh>
    <rPh sb="6" eb="7">
      <t>ア</t>
    </rPh>
    <rPh sb="13" eb="15">
      <t>カテイ</t>
    </rPh>
    <rPh sb="15" eb="17">
      <t>キョウイク</t>
    </rPh>
    <rPh sb="17" eb="19">
      <t>ガッキュウ</t>
    </rPh>
    <phoneticPr fontId="5"/>
  </si>
  <si>
    <t>青　年</t>
    <rPh sb="0" eb="1">
      <t>アオ</t>
    </rPh>
    <rPh sb="2" eb="3">
      <t>ネン</t>
    </rPh>
    <phoneticPr fontId="7"/>
  </si>
  <si>
    <t>合計</t>
    <rPh sb="0" eb="1">
      <t>ゴウ</t>
    </rPh>
    <rPh sb="1" eb="2">
      <t>ケイ</t>
    </rPh>
    <phoneticPr fontId="3"/>
  </si>
  <si>
    <t>他市町村に公開、参加
を認めている事業</t>
    <rPh sb="0" eb="1">
      <t>タ</t>
    </rPh>
    <rPh sb="1" eb="4">
      <t>シチョウソン</t>
    </rPh>
    <rPh sb="5" eb="7">
      <t>コウカイ</t>
    </rPh>
    <rPh sb="8" eb="10">
      <t>サンカ</t>
    </rPh>
    <rPh sb="12" eb="13">
      <t>ミト</t>
    </rPh>
    <rPh sb="17" eb="19">
      <t>ジギョウ</t>
    </rPh>
    <phoneticPr fontId="7"/>
  </si>
  <si>
    <t>実施市町村数</t>
    <rPh sb="0" eb="2">
      <t>ジッシ</t>
    </rPh>
    <rPh sb="2" eb="5">
      <t>シチョウソン</t>
    </rPh>
    <rPh sb="5" eb="6">
      <t>スウ</t>
    </rPh>
    <phoneticPr fontId="4"/>
  </si>
  <si>
    <t>実績合計</t>
    <rPh sb="0" eb="2">
      <t>ジッセキ</t>
    </rPh>
    <rPh sb="2" eb="4">
      <t>ゴウケイ</t>
    </rPh>
    <phoneticPr fontId="4"/>
  </si>
  <si>
    <t>○：予定あり</t>
    <rPh sb="2" eb="4">
      <t>ヨテイ</t>
    </rPh>
    <phoneticPr fontId="4"/>
  </si>
  <si>
    <t>（３）生涯学習に関する情報提供</t>
    <phoneticPr fontId="4"/>
  </si>
  <si>
    <t>（５）ボランティア</t>
    <phoneticPr fontId="4"/>
  </si>
  <si>
    <t>（６）余裕教室の活用</t>
    <phoneticPr fontId="4"/>
  </si>
  <si>
    <t>生涯学習
審議会</t>
    <rPh sb="0" eb="2">
      <t>ショウガイ</t>
    </rPh>
    <rPh sb="2" eb="4">
      <t>ガクシュウ</t>
    </rPh>
    <rPh sb="5" eb="8">
      <t>シンギカイ</t>
    </rPh>
    <phoneticPr fontId="7"/>
  </si>
  <si>
    <t>実施市町村数</t>
    <phoneticPr fontId="4"/>
  </si>
  <si>
    <t>合計</t>
    <rPh sb="0" eb="2">
      <t>ゴウケイ</t>
    </rPh>
    <phoneticPr fontId="4"/>
  </si>
  <si>
    <t>延べ
参加
者数</t>
    <rPh sb="0" eb="1">
      <t>ノ</t>
    </rPh>
    <rPh sb="3" eb="5">
      <t>サンカ</t>
    </rPh>
    <rPh sb="6" eb="7">
      <t>シャ</t>
    </rPh>
    <rPh sb="7" eb="8">
      <t>スウ</t>
    </rPh>
    <phoneticPr fontId="7"/>
  </si>
  <si>
    <t>H27</t>
  </si>
  <si>
    <t>市町村</t>
    <rPh sb="0" eb="3">
      <t>シチョウソン</t>
    </rPh>
    <phoneticPr fontId="7"/>
  </si>
  <si>
    <t>深谷市</t>
    <rPh sb="0" eb="3">
      <t>フカヤシ</t>
    </rPh>
    <phoneticPr fontId="4"/>
  </si>
  <si>
    <t>深谷市</t>
    <phoneticPr fontId="4"/>
  </si>
  <si>
    <t>飯能市</t>
    <phoneticPr fontId="4"/>
  </si>
  <si>
    <t>春日部市</t>
    <phoneticPr fontId="4"/>
  </si>
  <si>
    <t>推進計画</t>
    <phoneticPr fontId="4"/>
  </si>
  <si>
    <t>家庭教育ｱﾄﾞﾊﾞｲｻﾞ-延べ活用数</t>
    <rPh sb="0" eb="2">
      <t>カテイ</t>
    </rPh>
    <rPh sb="2" eb="4">
      <t>キョウイク</t>
    </rPh>
    <rPh sb="13" eb="14">
      <t>ノ</t>
    </rPh>
    <rPh sb="15" eb="17">
      <t>カツヨウ</t>
    </rPh>
    <rPh sb="17" eb="18">
      <t>スウ</t>
    </rPh>
    <phoneticPr fontId="7"/>
  </si>
  <si>
    <t>男女共同参画ｱﾄﾞﾊﾞｲｻﾞ-延べ活用数</t>
    <rPh sb="0" eb="2">
      <t>ダンジョ</t>
    </rPh>
    <rPh sb="2" eb="4">
      <t>キョウドウ</t>
    </rPh>
    <rPh sb="4" eb="6">
      <t>サンカク</t>
    </rPh>
    <rPh sb="15" eb="16">
      <t>ノ</t>
    </rPh>
    <rPh sb="17" eb="19">
      <t>カツヨウ</t>
    </rPh>
    <rPh sb="19" eb="20">
      <t>スウ</t>
    </rPh>
    <phoneticPr fontId="7"/>
  </si>
  <si>
    <t>サークル数</t>
    <rPh sb="4" eb="5">
      <t>スウ</t>
    </rPh>
    <phoneticPr fontId="7"/>
  </si>
  <si>
    <t>独自
資料
作成</t>
    <rPh sb="0" eb="2">
      <t>ドクジ</t>
    </rPh>
    <rPh sb="3" eb="5">
      <t>シリョウ</t>
    </rPh>
    <rPh sb="6" eb="8">
      <t>サクセイ</t>
    </rPh>
    <phoneticPr fontId="7"/>
  </si>
  <si>
    <t>支援者養成講座</t>
    <rPh sb="0" eb="3">
      <t>シエンシャ</t>
    </rPh>
    <rPh sb="3" eb="5">
      <t>ヨウセイ</t>
    </rPh>
    <rPh sb="5" eb="7">
      <t>コウザ</t>
    </rPh>
    <phoneticPr fontId="7"/>
  </si>
  <si>
    <t>生涯学習審議会、
社会教育委員会議の建議・答申名</t>
    <phoneticPr fontId="4"/>
  </si>
  <si>
    <t>草加市</t>
    <rPh sb="0" eb="3">
      <t>ソウカシ</t>
    </rPh>
    <phoneticPr fontId="4"/>
  </si>
  <si>
    <t>坂戸市</t>
    <rPh sb="0" eb="3">
      <t>サカドシ</t>
    </rPh>
    <phoneticPr fontId="4"/>
  </si>
  <si>
    <t>本庄市</t>
    <rPh sb="0" eb="3">
      <t>ホンジョウシ</t>
    </rPh>
    <phoneticPr fontId="4"/>
  </si>
  <si>
    <t>久喜市</t>
    <rPh sb="0" eb="3">
      <t>クキシ</t>
    </rPh>
    <phoneticPr fontId="4"/>
  </si>
  <si>
    <t>秩父市</t>
    <rPh sb="0" eb="3">
      <t>チチブシ</t>
    </rPh>
    <phoneticPr fontId="4"/>
  </si>
  <si>
    <t>蕨市</t>
    <rPh sb="0" eb="1">
      <t>ワラビ</t>
    </rPh>
    <rPh sb="1" eb="2">
      <t>シ</t>
    </rPh>
    <phoneticPr fontId="4"/>
  </si>
  <si>
    <t>三郷市</t>
    <phoneticPr fontId="4"/>
  </si>
  <si>
    <t>杉戸町</t>
    <rPh sb="0" eb="2">
      <t>スギト</t>
    </rPh>
    <rPh sb="2" eb="3">
      <t>マチ</t>
    </rPh>
    <phoneticPr fontId="4"/>
  </si>
  <si>
    <t>川越市</t>
    <rPh sb="0" eb="2">
      <t>カワゴエ</t>
    </rPh>
    <rPh sb="2" eb="3">
      <t>シ</t>
    </rPh>
    <phoneticPr fontId="4"/>
  </si>
  <si>
    <t>入間市</t>
    <rPh sb="0" eb="3">
      <t>イルマシ</t>
    </rPh>
    <phoneticPr fontId="4"/>
  </si>
  <si>
    <t>社会教育委員会議が他組織と統合している場合の名称</t>
    <phoneticPr fontId="4"/>
  </si>
  <si>
    <t>障害者のみ</t>
    <rPh sb="0" eb="3">
      <t>ショウガイシャ</t>
    </rPh>
    <phoneticPr fontId="7"/>
  </si>
  <si>
    <t>障害者学級</t>
    <phoneticPr fontId="7"/>
  </si>
  <si>
    <t>○</t>
  </si>
  <si>
    <t>H26</t>
  </si>
  <si>
    <t>H7</t>
  </si>
  <si>
    <t>H9</t>
  </si>
  <si>
    <t>H28</t>
  </si>
  <si>
    <t>H6</t>
  </si>
  <si>
    <t>Ｈ14</t>
  </si>
  <si>
    <t>H3</t>
  </si>
  <si>
    <t>Ｈ13</t>
  </si>
  <si>
    <t>Ｈ23</t>
  </si>
  <si>
    <t>公民館運営審議会委員と兼務</t>
    <rPh sb="0" eb="3">
      <t>コウミンカン</t>
    </rPh>
    <rPh sb="3" eb="5">
      <t>ウンエイ</t>
    </rPh>
    <rPh sb="5" eb="8">
      <t>シンギカイ</t>
    </rPh>
    <rPh sb="8" eb="10">
      <t>イイン</t>
    </rPh>
    <rPh sb="11" eb="13">
      <t>ケンム</t>
    </rPh>
    <phoneticPr fontId="3"/>
  </si>
  <si>
    <t>S62</t>
  </si>
  <si>
    <t>公民館運営審議会</t>
  </si>
  <si>
    <t>H4</t>
  </si>
  <si>
    <t>公民館運営審議会</t>
    <rPh sb="0" eb="3">
      <t>コウミンカン</t>
    </rPh>
    <rPh sb="3" eb="5">
      <t>ウンエイ</t>
    </rPh>
    <rPh sb="5" eb="8">
      <t>シンギカイ</t>
    </rPh>
    <phoneticPr fontId="3"/>
  </si>
  <si>
    <t>S63</t>
  </si>
  <si>
    <t>H29</t>
  </si>
  <si>
    <t>生涯学習審議会</t>
    <rPh sb="0" eb="2">
      <t>ショウガイ</t>
    </rPh>
    <rPh sb="2" eb="4">
      <t>ガクシュウ</t>
    </rPh>
    <rPh sb="4" eb="7">
      <t>シンギカイ</t>
    </rPh>
    <phoneticPr fontId="3"/>
  </si>
  <si>
    <t>H10</t>
  </si>
  <si>
    <t>公民館運営審議会</t>
    <rPh sb="0" eb="2">
      <t>コウミン</t>
    </rPh>
    <rPh sb="2" eb="3">
      <t>カン</t>
    </rPh>
    <rPh sb="3" eb="5">
      <t>ウンエイ</t>
    </rPh>
    <rPh sb="5" eb="8">
      <t>シンギカイ</t>
    </rPh>
    <phoneticPr fontId="4"/>
  </si>
  <si>
    <t>生涯学習審議会</t>
  </si>
  <si>
    <t>学びあい　心ふれあう　いきいきにいざ</t>
  </si>
  <si>
    <t>新座市生涯学習都市宣言</t>
  </si>
  <si>
    <t>市民一人　１学習　１スポーツ　１奉仕</t>
    <rPh sb="0" eb="2">
      <t>シミン</t>
    </rPh>
    <rPh sb="2" eb="4">
      <t>ヒトリ</t>
    </rPh>
    <rPh sb="6" eb="8">
      <t>ガクシュウ</t>
    </rPh>
    <rPh sb="16" eb="18">
      <t>ホウシ</t>
    </rPh>
    <phoneticPr fontId="3"/>
  </si>
  <si>
    <t>輝いていますか　あなた色に</t>
  </si>
  <si>
    <t>まなびで　つながり　ひろがる　人と地域を育むまち　ふじみ野</t>
    <rPh sb="15" eb="16">
      <t>ヒト</t>
    </rPh>
    <rPh sb="17" eb="19">
      <t>チイキ</t>
    </rPh>
    <rPh sb="20" eb="21">
      <t>ハグク</t>
    </rPh>
    <rPh sb="28" eb="29">
      <t>ノ</t>
    </rPh>
    <phoneticPr fontId="3"/>
  </si>
  <si>
    <t>さわやかな　笑顔で学ぶ　生涯学習</t>
    <rPh sb="6" eb="8">
      <t>エガオ</t>
    </rPh>
    <rPh sb="9" eb="10">
      <t>マナ</t>
    </rPh>
    <rPh sb="12" eb="14">
      <t>ショウガイ</t>
    </rPh>
    <rPh sb="14" eb="16">
      <t>ガクシュウ</t>
    </rPh>
    <phoneticPr fontId="3"/>
  </si>
  <si>
    <t>生涯学習推進のまち宣言</t>
    <rPh sb="0" eb="2">
      <t>ショウガイ</t>
    </rPh>
    <rPh sb="2" eb="4">
      <t>ガクシュウ</t>
    </rPh>
    <rPh sb="4" eb="6">
      <t>スイシン</t>
    </rPh>
    <rPh sb="9" eb="11">
      <t>センゲン</t>
    </rPh>
    <phoneticPr fontId="3"/>
  </si>
  <si>
    <t>町民ひとり『　１学習　１スポーツ　１ボランティア　』</t>
    <rPh sb="0" eb="2">
      <t>チョウミン</t>
    </rPh>
    <rPh sb="8" eb="10">
      <t>ガクシュウ</t>
    </rPh>
    <phoneticPr fontId="3"/>
  </si>
  <si>
    <t>スポーツ振興の町宣言</t>
    <rPh sb="4" eb="6">
      <t>シンコウ</t>
    </rPh>
    <rPh sb="7" eb="8">
      <t>マチ</t>
    </rPh>
    <rPh sb="8" eb="10">
      <t>センゲン</t>
    </rPh>
    <phoneticPr fontId="3"/>
  </si>
  <si>
    <t>広げよう　心のゆとり　学びの輪</t>
    <rPh sb="0" eb="1">
      <t>ヒロ</t>
    </rPh>
    <rPh sb="5" eb="6">
      <t>ココロ</t>
    </rPh>
    <rPh sb="11" eb="12">
      <t>マナ</t>
    </rPh>
    <rPh sb="14" eb="15">
      <t>ワ</t>
    </rPh>
    <phoneticPr fontId="3"/>
  </si>
  <si>
    <t>スポーツ振興の町宣言
生涯学習推進のまち宣言
「学びとふれあいの町宣言」</t>
    <rPh sb="4" eb="6">
      <t>シンコウ</t>
    </rPh>
    <rPh sb="7" eb="8">
      <t>マチ</t>
    </rPh>
    <rPh sb="8" eb="10">
      <t>センゲン</t>
    </rPh>
    <rPh sb="11" eb="13">
      <t>ショウガイ</t>
    </rPh>
    <rPh sb="13" eb="15">
      <t>ガクシュウ</t>
    </rPh>
    <rPh sb="15" eb="17">
      <t>スイシン</t>
    </rPh>
    <rPh sb="20" eb="22">
      <t>センゲン</t>
    </rPh>
    <rPh sb="24" eb="25">
      <t>マナ</t>
    </rPh>
    <rPh sb="32" eb="33">
      <t>マチ</t>
    </rPh>
    <rPh sb="33" eb="35">
      <t>センゲン</t>
    </rPh>
    <phoneticPr fontId="3"/>
  </si>
  <si>
    <t>春日部市生涯学習都市宣言</t>
    <rPh sb="0" eb="4">
      <t>カスカベシ</t>
    </rPh>
    <rPh sb="4" eb="6">
      <t>ショウガイ</t>
    </rPh>
    <rPh sb="6" eb="8">
      <t>ガクシュウ</t>
    </rPh>
    <rPh sb="8" eb="10">
      <t>トシ</t>
    </rPh>
    <rPh sb="10" eb="12">
      <t>センゲン</t>
    </rPh>
    <phoneticPr fontId="3"/>
  </si>
  <si>
    <t>生涯学習都市宣言</t>
    <rPh sb="0" eb="2">
      <t>ショウガイ</t>
    </rPh>
    <rPh sb="2" eb="4">
      <t>ガクシュウ</t>
    </rPh>
    <rPh sb="4" eb="6">
      <t>トシ</t>
    </rPh>
    <rPh sb="6" eb="8">
      <t>センゲン</t>
    </rPh>
    <phoneticPr fontId="3"/>
  </si>
  <si>
    <t>生涯学習推進のまち宣言</t>
    <rPh sb="0" eb="2">
      <t>ショウガイ</t>
    </rPh>
    <rPh sb="2" eb="4">
      <t>ガクシュウ</t>
    </rPh>
    <rPh sb="4" eb="6">
      <t>スイシン</t>
    </rPh>
    <rPh sb="9" eb="11">
      <t>センゲン</t>
    </rPh>
    <phoneticPr fontId="4"/>
  </si>
  <si>
    <t>市長決裁</t>
  </si>
  <si>
    <t>議会宣言・大会宣言</t>
    <rPh sb="0" eb="2">
      <t>ギカイ</t>
    </rPh>
    <rPh sb="2" eb="4">
      <t>センゲン</t>
    </rPh>
    <rPh sb="5" eb="7">
      <t>タイカイ</t>
    </rPh>
    <rPh sb="7" eb="9">
      <t>センゲン</t>
    </rPh>
    <phoneticPr fontId="3"/>
  </si>
  <si>
    <t>議会宣言</t>
    <rPh sb="0" eb="2">
      <t>ギカイ</t>
    </rPh>
    <rPh sb="2" eb="4">
      <t>センゲン</t>
    </rPh>
    <phoneticPr fontId="3"/>
  </si>
  <si>
    <t>議会決議</t>
    <rPh sb="0" eb="2">
      <t>ギカイ</t>
    </rPh>
    <rPh sb="2" eb="4">
      <t>ケツギ</t>
    </rPh>
    <phoneticPr fontId="3"/>
  </si>
  <si>
    <t>H13
H18
H25</t>
  </si>
  <si>
    <t>議会宣言
議会決議
告示</t>
    <rPh sb="0" eb="2">
      <t>ギカイ</t>
    </rPh>
    <rPh sb="2" eb="4">
      <t>センゲン</t>
    </rPh>
    <rPh sb="5" eb="7">
      <t>ギカイ</t>
    </rPh>
    <rPh sb="7" eb="9">
      <t>ケツギ</t>
    </rPh>
    <rPh sb="10" eb="12">
      <t>コクジ</t>
    </rPh>
    <phoneticPr fontId="3"/>
  </si>
  <si>
    <t>議会宣言</t>
    <rPh sb="0" eb="2">
      <t>ギカイ</t>
    </rPh>
    <rPh sb="2" eb="4">
      <t>センゲン</t>
    </rPh>
    <phoneticPr fontId="4"/>
  </si>
  <si>
    <t>民間事業者との連携</t>
    <phoneticPr fontId="4"/>
  </si>
  <si>
    <t>さいたま市生涯学習情報システム</t>
    <rPh sb="4" eb="5">
      <t>シ</t>
    </rPh>
    <rPh sb="5" eb="7">
      <t>ショウガイ</t>
    </rPh>
    <rPh sb="7" eb="9">
      <t>ガクシュウ</t>
    </rPh>
    <rPh sb="9" eb="11">
      <t>ジョウホウ</t>
    </rPh>
    <phoneticPr fontId="3"/>
  </si>
  <si>
    <t>第4次上尾市生涯学習振興基本計画</t>
    <rPh sb="0" eb="1">
      <t>ダイ</t>
    </rPh>
    <rPh sb="2" eb="3">
      <t>ジ</t>
    </rPh>
    <rPh sb="3" eb="6">
      <t>アゲオシ</t>
    </rPh>
    <rPh sb="6" eb="8">
      <t>ショウガイ</t>
    </rPh>
    <rPh sb="8" eb="10">
      <t>ガクシュウ</t>
    </rPh>
    <rPh sb="10" eb="12">
      <t>シンコウ</t>
    </rPh>
    <rPh sb="12" eb="14">
      <t>キホン</t>
    </rPh>
    <rPh sb="14" eb="16">
      <t>ケイカク</t>
    </rPh>
    <phoneticPr fontId="3"/>
  </si>
  <si>
    <t>マイ・ステージ（草加市生涯学習情報提供サイト）</t>
    <rPh sb="8" eb="11">
      <t>ソウカシ</t>
    </rPh>
    <rPh sb="11" eb="13">
      <t>ショウガイ</t>
    </rPh>
    <rPh sb="13" eb="15">
      <t>ガクシュウ</t>
    </rPh>
    <rPh sb="15" eb="17">
      <t>ジョウホウ</t>
    </rPh>
    <rPh sb="17" eb="19">
      <t>テイキョウ</t>
    </rPh>
    <phoneticPr fontId="3"/>
  </si>
  <si>
    <t>生涯学習情報誌「あなたも生涯学習を！」</t>
  </si>
  <si>
    <t>桶川市生涯学習情報</t>
    <rPh sb="0" eb="3">
      <t>オケガワシ</t>
    </rPh>
    <rPh sb="3" eb="5">
      <t>ショウガイ</t>
    </rPh>
    <rPh sb="5" eb="7">
      <t>ガクシュウ</t>
    </rPh>
    <rPh sb="7" eb="9">
      <t>ジョウホウ</t>
    </rPh>
    <phoneticPr fontId="3"/>
  </si>
  <si>
    <t>飯能市ホームページ</t>
    <rPh sb="0" eb="3">
      <t>ハンノウシ</t>
    </rPh>
    <phoneticPr fontId="3"/>
  </si>
  <si>
    <t>生涯学習情報コーナー</t>
    <rPh sb="0" eb="2">
      <t>ショウガイ</t>
    </rPh>
    <rPh sb="2" eb="4">
      <t>ガクシュウ</t>
    </rPh>
    <rPh sb="4" eb="6">
      <t>ジョウホウ</t>
    </rPh>
    <phoneticPr fontId="3"/>
  </si>
  <si>
    <t>入間市ホームページ</t>
    <rPh sb="0" eb="3">
      <t>イルマシ</t>
    </rPh>
    <phoneticPr fontId="3"/>
  </si>
  <si>
    <t>生涯学習について</t>
    <rPh sb="0" eb="2">
      <t>ショウガイ</t>
    </rPh>
    <rPh sb="2" eb="4">
      <t>ガクシュウ</t>
    </rPh>
    <phoneticPr fontId="3"/>
  </si>
  <si>
    <t>生涯学習・歴史・スポーツ・文化</t>
  </si>
  <si>
    <t>吉見町民会館（フレサよしみ）</t>
    <rPh sb="0" eb="2">
      <t>ヨシミ</t>
    </rPh>
    <rPh sb="2" eb="4">
      <t>チョウミン</t>
    </rPh>
    <rPh sb="4" eb="6">
      <t>カイカン</t>
    </rPh>
    <phoneticPr fontId="3"/>
  </si>
  <si>
    <t>鳩山町ホームページ</t>
    <rPh sb="0" eb="2">
      <t>ハトヤマ</t>
    </rPh>
    <rPh sb="2" eb="3">
      <t>マチ</t>
    </rPh>
    <phoneticPr fontId="3"/>
  </si>
  <si>
    <t>ときがわ町ホームページ</t>
    <rPh sb="4" eb="5">
      <t>マチ</t>
    </rPh>
    <phoneticPr fontId="3"/>
  </si>
  <si>
    <t>行政情報メール</t>
    <rPh sb="0" eb="2">
      <t>ギョウセイ</t>
    </rPh>
    <rPh sb="2" eb="4">
      <t>ジョウホウ</t>
    </rPh>
    <phoneticPr fontId="3"/>
  </si>
  <si>
    <t>上里町ホームページ</t>
    <rPh sb="0" eb="3">
      <t>カミサトマチ</t>
    </rPh>
    <phoneticPr fontId="3"/>
  </si>
  <si>
    <t>皆野町教育委員会</t>
    <rPh sb="0" eb="2">
      <t>ミナノ</t>
    </rPh>
    <rPh sb="2" eb="3">
      <t>マチ</t>
    </rPh>
    <rPh sb="3" eb="5">
      <t>キョウイク</t>
    </rPh>
    <rPh sb="5" eb="8">
      <t>イインカイ</t>
    </rPh>
    <phoneticPr fontId="3"/>
  </si>
  <si>
    <t>生涯学習部グランドデザイン</t>
    <rPh sb="0" eb="2">
      <t>ショウガイ</t>
    </rPh>
    <rPh sb="2" eb="4">
      <t>ガクシュウ</t>
    </rPh>
    <rPh sb="4" eb="5">
      <t>ブ</t>
    </rPh>
    <phoneticPr fontId="3"/>
  </si>
  <si>
    <t>久喜市生涯学習推進計画</t>
    <rPh sb="0" eb="3">
      <t>クキシ</t>
    </rPh>
    <rPh sb="3" eb="5">
      <t>ショウガイ</t>
    </rPh>
    <rPh sb="5" eb="7">
      <t>ガクシュウ</t>
    </rPh>
    <rPh sb="7" eb="9">
      <t>スイシン</t>
    </rPh>
    <rPh sb="9" eb="11">
      <t>ケイカク</t>
    </rPh>
    <phoneticPr fontId="3"/>
  </si>
  <si>
    <t>八潮市ホームページ</t>
    <rPh sb="0" eb="2">
      <t>ヤシオ</t>
    </rPh>
    <rPh sb="2" eb="3">
      <t>シ</t>
    </rPh>
    <phoneticPr fontId="3"/>
  </si>
  <si>
    <t>蓮田市ホームページ</t>
    <rPh sb="0" eb="2">
      <t>ハスダ</t>
    </rPh>
    <rPh sb="2" eb="3">
      <t>シ</t>
    </rPh>
    <phoneticPr fontId="3"/>
  </si>
  <si>
    <t>幸手市ホームページ</t>
    <rPh sb="0" eb="3">
      <t>サッテシ</t>
    </rPh>
    <phoneticPr fontId="3"/>
  </si>
  <si>
    <t>吉川市ホームページ</t>
    <rPh sb="0" eb="2">
      <t>ヨシカワ</t>
    </rPh>
    <rPh sb="2" eb="3">
      <t>シ</t>
    </rPh>
    <phoneticPr fontId="3"/>
  </si>
  <si>
    <t>夏休み子ども博物館</t>
    <phoneticPr fontId="4"/>
  </si>
  <si>
    <t>子育て学習</t>
    <rPh sb="0" eb="2">
      <t>コソダ</t>
    </rPh>
    <rPh sb="3" eb="5">
      <t>ガクシュウ</t>
    </rPh>
    <phoneticPr fontId="3"/>
  </si>
  <si>
    <t>家庭教育学級</t>
    <rPh sb="0" eb="2">
      <t>カテイ</t>
    </rPh>
    <rPh sb="2" eb="4">
      <t>キョウイク</t>
    </rPh>
    <rPh sb="4" eb="6">
      <t>ガッキュウ</t>
    </rPh>
    <phoneticPr fontId="3"/>
  </si>
  <si>
    <t>たちばな学級</t>
    <rPh sb="4" eb="6">
      <t>ガッキュウ</t>
    </rPh>
    <phoneticPr fontId="3"/>
  </si>
  <si>
    <t>聖学院大学公開講座</t>
    <rPh sb="0" eb="3">
      <t>セイガクイン</t>
    </rPh>
    <rPh sb="3" eb="5">
      <t>ダイガク</t>
    </rPh>
    <rPh sb="5" eb="7">
      <t>コウカイ</t>
    </rPh>
    <rPh sb="7" eb="9">
      <t>コウザ</t>
    </rPh>
    <phoneticPr fontId="3"/>
  </si>
  <si>
    <t>公民館と日本薬科大学との連携講座</t>
    <rPh sb="0" eb="3">
      <t>コウミンカン</t>
    </rPh>
    <rPh sb="4" eb="6">
      <t>ニホン</t>
    </rPh>
    <rPh sb="6" eb="8">
      <t>ヤッカ</t>
    </rPh>
    <rPh sb="8" eb="10">
      <t>ダイガク</t>
    </rPh>
    <rPh sb="12" eb="14">
      <t>レンケイ</t>
    </rPh>
    <rPh sb="14" eb="16">
      <t>コウザ</t>
    </rPh>
    <phoneticPr fontId="3"/>
  </si>
  <si>
    <t>市民の高度な学習意欲に対応した成人教育事業として、聖学院大学・さいたま市と連携し講座を行った。</t>
    <rPh sb="0" eb="2">
      <t>シミン</t>
    </rPh>
    <rPh sb="3" eb="5">
      <t>コウド</t>
    </rPh>
    <rPh sb="6" eb="8">
      <t>ガクシュウ</t>
    </rPh>
    <rPh sb="8" eb="10">
      <t>イヨク</t>
    </rPh>
    <rPh sb="11" eb="13">
      <t>タイオウ</t>
    </rPh>
    <rPh sb="15" eb="17">
      <t>セイジン</t>
    </rPh>
    <rPh sb="17" eb="19">
      <t>キョウイク</t>
    </rPh>
    <rPh sb="19" eb="21">
      <t>ジギョウ</t>
    </rPh>
    <rPh sb="25" eb="28">
      <t>セイガクイン</t>
    </rPh>
    <rPh sb="28" eb="30">
      <t>ダイガク</t>
    </rPh>
    <rPh sb="35" eb="36">
      <t>シ</t>
    </rPh>
    <rPh sb="37" eb="39">
      <t>レンケイ</t>
    </rPh>
    <rPh sb="40" eb="42">
      <t>コウザ</t>
    </rPh>
    <rPh sb="43" eb="44">
      <t>オコナ</t>
    </rPh>
    <phoneticPr fontId="3"/>
  </si>
  <si>
    <t>深く知ることを目的とし、日本薬科大学と公民館が連携し専門的な講座を行った。</t>
    <rPh sb="0" eb="1">
      <t>フカ</t>
    </rPh>
    <rPh sb="2" eb="3">
      <t>シ</t>
    </rPh>
    <rPh sb="7" eb="9">
      <t>モクテキ</t>
    </rPh>
    <rPh sb="12" eb="14">
      <t>ニホン</t>
    </rPh>
    <rPh sb="14" eb="16">
      <t>ヤッカ</t>
    </rPh>
    <rPh sb="16" eb="18">
      <t>ダイガク</t>
    </rPh>
    <rPh sb="19" eb="22">
      <t>コウミンカン</t>
    </rPh>
    <rPh sb="23" eb="25">
      <t>レンケイ</t>
    </rPh>
    <rPh sb="26" eb="29">
      <t>センモンテキ</t>
    </rPh>
    <rPh sb="30" eb="32">
      <t>コウザ</t>
    </rPh>
    <rPh sb="33" eb="34">
      <t>オコナ</t>
    </rPh>
    <phoneticPr fontId="3"/>
  </si>
  <si>
    <t>あげおヒューマンライツミーティング21</t>
  </si>
  <si>
    <t>地域の大学や自治体が連携し、子どもの知的好奇心を刺激する様々な講義や体験を提供した。</t>
    <rPh sb="0" eb="2">
      <t>チイキ</t>
    </rPh>
    <rPh sb="3" eb="5">
      <t>ダイガク</t>
    </rPh>
    <rPh sb="6" eb="9">
      <t>ジチタイ</t>
    </rPh>
    <rPh sb="10" eb="12">
      <t>レンケイ</t>
    </rPh>
    <rPh sb="14" eb="15">
      <t>コ</t>
    </rPh>
    <rPh sb="18" eb="20">
      <t>チテキ</t>
    </rPh>
    <rPh sb="20" eb="23">
      <t>コウキシン</t>
    </rPh>
    <rPh sb="24" eb="26">
      <t>シゲキ</t>
    </rPh>
    <rPh sb="28" eb="30">
      <t>サマザマ</t>
    </rPh>
    <rPh sb="31" eb="33">
      <t>コウギ</t>
    </rPh>
    <rPh sb="34" eb="36">
      <t>タイケン</t>
    </rPh>
    <rPh sb="37" eb="39">
      <t>テイキョウ</t>
    </rPh>
    <phoneticPr fontId="3"/>
  </si>
  <si>
    <t>子ども大学あげお・いな・おけがわ</t>
    <rPh sb="0" eb="1">
      <t>コ</t>
    </rPh>
    <rPh sb="3" eb="5">
      <t>ダイガク</t>
    </rPh>
    <phoneticPr fontId="3"/>
  </si>
  <si>
    <t>人材バンク “魅学”</t>
  </si>
  <si>
    <t>上尾市まなびすと指導者バンク</t>
    <rPh sb="0" eb="3">
      <t>アゲオシ</t>
    </rPh>
    <rPh sb="8" eb="11">
      <t>シドウシャ</t>
    </rPh>
    <phoneticPr fontId="3"/>
  </si>
  <si>
    <t>朝霞市生涯学習ボランティアバンク</t>
  </si>
  <si>
    <t>生涯学習指導者紹介・登録制度</t>
  </si>
  <si>
    <t>新座市立図書館ボランティア</t>
  </si>
  <si>
    <t>桶川み・ら・い塾　人財バンク</t>
    <rPh sb="0" eb="2">
      <t>オケガワ</t>
    </rPh>
    <rPh sb="7" eb="8">
      <t>ジュク</t>
    </rPh>
    <rPh sb="9" eb="11">
      <t>ジンザイ</t>
    </rPh>
    <phoneticPr fontId="3"/>
  </si>
  <si>
    <t>職員出前講座</t>
    <rPh sb="0" eb="2">
      <t>ショクイン</t>
    </rPh>
    <rPh sb="2" eb="4">
      <t>デマエ</t>
    </rPh>
    <rPh sb="4" eb="6">
      <t>コウザ</t>
    </rPh>
    <phoneticPr fontId="3"/>
  </si>
  <si>
    <t>市民大学きたもと学苑</t>
    <rPh sb="0" eb="4">
      <t>シミンダイガク</t>
    </rPh>
    <rPh sb="8" eb="10">
      <t>ガクエン</t>
    </rPh>
    <phoneticPr fontId="3"/>
  </si>
  <si>
    <t>生涯学習ボランティア人材バンク制度</t>
    <rPh sb="15" eb="17">
      <t>セイド</t>
    </rPh>
    <phoneticPr fontId="3"/>
  </si>
  <si>
    <t>生涯学習ボランティア制度　　　　　　　　　　　　　　　　　　　　　　　　　</t>
    <rPh sb="0" eb="2">
      <t>ショウガイ</t>
    </rPh>
    <rPh sb="2" eb="4">
      <t>ガクシュウ</t>
    </rPh>
    <rPh sb="10" eb="12">
      <t>セイド</t>
    </rPh>
    <phoneticPr fontId="3"/>
  </si>
  <si>
    <t>博物館ボランティア制度（さやまナビーズ）</t>
  </si>
  <si>
    <t>図書館ボランティア</t>
  </si>
  <si>
    <t>青少年活動センター運営協力会</t>
    <rPh sb="0" eb="3">
      <t>セイショウネン</t>
    </rPh>
    <rPh sb="3" eb="5">
      <t>カツドウ</t>
    </rPh>
    <rPh sb="9" eb="11">
      <t>ウンエイ</t>
    </rPh>
    <rPh sb="11" eb="14">
      <t>キョウリョクカイ</t>
    </rPh>
    <phoneticPr fontId="3"/>
  </si>
  <si>
    <t>富士見市市民人材バンク</t>
    <rPh sb="0" eb="4">
      <t>フジミシ</t>
    </rPh>
    <rPh sb="4" eb="6">
      <t>シミン</t>
    </rPh>
    <rPh sb="6" eb="8">
      <t>ジンザイ</t>
    </rPh>
    <phoneticPr fontId="3"/>
  </si>
  <si>
    <t>生涯学習まちづくり出前講座</t>
  </si>
  <si>
    <t xml:space="preserve">ふじみ野市生きがい学習ボランティア                                                                                                                                                                                                                                                                                                                                                       </t>
    <rPh sb="3" eb="4">
      <t>ノ</t>
    </rPh>
    <rPh sb="4" eb="5">
      <t>シ</t>
    </rPh>
    <rPh sb="5" eb="6">
      <t>イ</t>
    </rPh>
    <rPh sb="9" eb="11">
      <t>ガクシュウ</t>
    </rPh>
    <phoneticPr fontId="3"/>
  </si>
  <si>
    <t>寄居生活学の達人</t>
    <rPh sb="0" eb="2">
      <t>ヨリイ</t>
    </rPh>
    <rPh sb="2" eb="4">
      <t>セイカツ</t>
    </rPh>
    <rPh sb="4" eb="5">
      <t>ガク</t>
    </rPh>
    <rPh sb="6" eb="8">
      <t>タツジン</t>
    </rPh>
    <phoneticPr fontId="3"/>
  </si>
  <si>
    <t>春日部市生涯学習人材情報登録制度</t>
  </si>
  <si>
    <t>生涯学習支援者人材バンク</t>
  </si>
  <si>
    <t>生涯学習人材バンク</t>
    <rPh sb="0" eb="2">
      <t>ショウガイ</t>
    </rPh>
    <rPh sb="2" eb="4">
      <t>ガクシュウ</t>
    </rPh>
    <rPh sb="4" eb="6">
      <t>ジンザイ</t>
    </rPh>
    <phoneticPr fontId="3"/>
  </si>
  <si>
    <t>ペアーズバンク</t>
  </si>
  <si>
    <t>まなびっちゃすぎと塾</t>
  </si>
  <si>
    <t>安心と豊かさのあるまちづくり出前講座</t>
    <rPh sb="0" eb="2">
      <t>アンシン</t>
    </rPh>
    <rPh sb="3" eb="4">
      <t>ユタ</t>
    </rPh>
    <rPh sb="14" eb="15">
      <t>デ</t>
    </rPh>
    <rPh sb="15" eb="16">
      <t>マエ</t>
    </rPh>
    <rPh sb="16" eb="18">
      <t>コウザ</t>
    </rPh>
    <phoneticPr fontId="3"/>
  </si>
  <si>
    <t>生涯学習まちづくり出前講座</t>
    <rPh sb="0" eb="2">
      <t>ショウガイ</t>
    </rPh>
    <rPh sb="2" eb="4">
      <t>ガクシュウ</t>
    </rPh>
    <rPh sb="9" eb="11">
      <t>デマエ</t>
    </rPh>
    <rPh sb="11" eb="13">
      <t>コウザ</t>
    </rPh>
    <phoneticPr fontId="3"/>
  </si>
  <si>
    <t>まちづくり出前講座</t>
    <rPh sb="5" eb="7">
      <t>デマエ</t>
    </rPh>
    <rPh sb="7" eb="9">
      <t>コウザ</t>
    </rPh>
    <phoneticPr fontId="3"/>
  </si>
  <si>
    <t>特別教室開放事業</t>
    <rPh sb="0" eb="2">
      <t>トクベツ</t>
    </rPh>
    <rPh sb="2" eb="4">
      <t>キョウシツ</t>
    </rPh>
    <rPh sb="4" eb="6">
      <t>カイホウ</t>
    </rPh>
    <rPh sb="6" eb="8">
      <t>ジギョウ</t>
    </rPh>
    <phoneticPr fontId="3"/>
  </si>
  <si>
    <t>サークル活動、市民講座の実施</t>
    <rPh sb="4" eb="6">
      <t>カツドウ</t>
    </rPh>
    <rPh sb="7" eb="9">
      <t>シミン</t>
    </rPh>
    <rPh sb="9" eb="11">
      <t>コウザ</t>
    </rPh>
    <rPh sb="12" eb="14">
      <t>ジッシ</t>
    </rPh>
    <phoneticPr fontId="3"/>
  </si>
  <si>
    <t>①居場所づくり、地域交流　②学習習慣の定着</t>
  </si>
  <si>
    <t>桶川市放課後子供教室</t>
    <rPh sb="0" eb="3">
      <t>オケガワシ</t>
    </rPh>
    <rPh sb="3" eb="6">
      <t>ホウカゴ</t>
    </rPh>
    <rPh sb="6" eb="8">
      <t>コドモ</t>
    </rPh>
    <rPh sb="8" eb="10">
      <t>キョウシツ</t>
    </rPh>
    <phoneticPr fontId="3"/>
  </si>
  <si>
    <t>地域活動室</t>
    <rPh sb="0" eb="2">
      <t>チイキ</t>
    </rPh>
    <rPh sb="2" eb="4">
      <t>カツドウ</t>
    </rPh>
    <rPh sb="4" eb="5">
      <t>シツ</t>
    </rPh>
    <phoneticPr fontId="3"/>
  </si>
  <si>
    <t>地域学習活動、放課後子ども教室　ほか</t>
    <rPh sb="0" eb="2">
      <t>チイキ</t>
    </rPh>
    <rPh sb="2" eb="4">
      <t>ガクシュウ</t>
    </rPh>
    <rPh sb="4" eb="6">
      <t>カツドウ</t>
    </rPh>
    <rPh sb="7" eb="10">
      <t>ホウカゴ</t>
    </rPh>
    <rPh sb="10" eb="11">
      <t>コ</t>
    </rPh>
    <rPh sb="13" eb="15">
      <t>キョウシツ</t>
    </rPh>
    <phoneticPr fontId="3"/>
  </si>
  <si>
    <t>放課後子どもげんき教室</t>
    <rPh sb="0" eb="3">
      <t>ホウカゴ</t>
    </rPh>
    <rPh sb="3" eb="4">
      <t>コ</t>
    </rPh>
    <rPh sb="9" eb="11">
      <t>キョウシツ</t>
    </rPh>
    <phoneticPr fontId="3"/>
  </si>
  <si>
    <t>放課後に、地域の方の参画を得て昔の遊びやスポーツを行う。</t>
    <rPh sb="0" eb="3">
      <t>ホウカゴ</t>
    </rPh>
    <rPh sb="5" eb="7">
      <t>チイキ</t>
    </rPh>
    <rPh sb="8" eb="9">
      <t>カタ</t>
    </rPh>
    <rPh sb="10" eb="12">
      <t>サンカク</t>
    </rPh>
    <rPh sb="13" eb="14">
      <t>エ</t>
    </rPh>
    <rPh sb="15" eb="16">
      <t>ムカシ</t>
    </rPh>
    <rPh sb="17" eb="18">
      <t>アソ</t>
    </rPh>
    <rPh sb="25" eb="26">
      <t>オコナ</t>
    </rPh>
    <phoneticPr fontId="3"/>
  </si>
  <si>
    <t>鳩ヶ丘のびのびプラザ</t>
    <rPh sb="0" eb="1">
      <t>ハト</t>
    </rPh>
    <rPh sb="2" eb="3">
      <t>オカ</t>
    </rPh>
    <phoneticPr fontId="3"/>
  </si>
  <si>
    <t>小学生学習支援事業「がんばル～ム」</t>
    <rPh sb="0" eb="3">
      <t>ショウガクセイ</t>
    </rPh>
    <rPh sb="3" eb="5">
      <t>ガクシュウ</t>
    </rPh>
    <rPh sb="5" eb="7">
      <t>シエン</t>
    </rPh>
    <rPh sb="7" eb="9">
      <t>ジギョウ</t>
    </rPh>
    <phoneticPr fontId="3"/>
  </si>
  <si>
    <t>学習支援</t>
    <rPh sb="0" eb="2">
      <t>ガクシュウ</t>
    </rPh>
    <rPh sb="2" eb="4">
      <t>シエン</t>
    </rPh>
    <phoneticPr fontId="3"/>
  </si>
  <si>
    <t>上里町放課後子供教室</t>
    <rPh sb="0" eb="2">
      <t>カミサト</t>
    </rPh>
    <rPh sb="2" eb="3">
      <t>マチ</t>
    </rPh>
    <rPh sb="3" eb="6">
      <t>ホウカゴ</t>
    </rPh>
    <rPh sb="6" eb="8">
      <t>コドモ</t>
    </rPh>
    <rPh sb="8" eb="10">
      <t>キョウシツ</t>
    </rPh>
    <phoneticPr fontId="3"/>
  </si>
  <si>
    <t>体験活動　地域交流等</t>
    <rPh sb="0" eb="2">
      <t>タイケン</t>
    </rPh>
    <rPh sb="2" eb="4">
      <t>カツドウ</t>
    </rPh>
    <rPh sb="5" eb="7">
      <t>チイキ</t>
    </rPh>
    <rPh sb="7" eb="9">
      <t>コウリュウ</t>
    </rPh>
    <rPh sb="9" eb="10">
      <t>ナド</t>
    </rPh>
    <phoneticPr fontId="3"/>
  </si>
  <si>
    <t>地域学習活動</t>
    <rPh sb="0" eb="2">
      <t>チイキ</t>
    </rPh>
    <rPh sb="2" eb="4">
      <t>ガクシュウ</t>
    </rPh>
    <rPh sb="4" eb="6">
      <t>カツドウ</t>
    </rPh>
    <phoneticPr fontId="3"/>
  </si>
  <si>
    <t>放課後子ども教室</t>
    <rPh sb="0" eb="3">
      <t>ホウカゴ</t>
    </rPh>
    <rPh sb="3" eb="4">
      <t>コ</t>
    </rPh>
    <rPh sb="6" eb="8">
      <t>キョウシツ</t>
    </rPh>
    <phoneticPr fontId="3"/>
  </si>
  <si>
    <t>地域の人々による、学習支援、運動、世代間交流等</t>
    <rPh sb="0" eb="2">
      <t>チイキ</t>
    </rPh>
    <rPh sb="3" eb="5">
      <t>ヒトビト</t>
    </rPh>
    <rPh sb="9" eb="11">
      <t>ガクシュウ</t>
    </rPh>
    <rPh sb="11" eb="13">
      <t>シエン</t>
    </rPh>
    <rPh sb="14" eb="16">
      <t>ウンドウ</t>
    </rPh>
    <rPh sb="17" eb="20">
      <t>セダイカン</t>
    </rPh>
    <rPh sb="20" eb="22">
      <t>コウリュウ</t>
    </rPh>
    <rPh sb="22" eb="23">
      <t>ナド</t>
    </rPh>
    <phoneticPr fontId="3"/>
  </si>
  <si>
    <t>放課後子供教室</t>
  </si>
  <si>
    <t>学習、スポーツ、レクリエーション</t>
  </si>
  <si>
    <t>小学校の就学時健康診断の際、保護者の待ち時間を利用し、子育てに関する講座を開催する。講師は埼玉県家庭教育アドバイザー。保護者が幼児の託児を希望した場合、ボランティア団体に依頼。</t>
    <rPh sb="0" eb="3">
      <t>ショウガッコウ</t>
    </rPh>
    <rPh sb="4" eb="6">
      <t>シュウガク</t>
    </rPh>
    <rPh sb="6" eb="7">
      <t>ジ</t>
    </rPh>
    <rPh sb="7" eb="9">
      <t>ケンコウ</t>
    </rPh>
    <rPh sb="9" eb="11">
      <t>シンダン</t>
    </rPh>
    <rPh sb="12" eb="13">
      <t>サイ</t>
    </rPh>
    <rPh sb="14" eb="17">
      <t>ホゴシャ</t>
    </rPh>
    <rPh sb="18" eb="19">
      <t>マ</t>
    </rPh>
    <rPh sb="20" eb="22">
      <t>ジカン</t>
    </rPh>
    <rPh sb="23" eb="25">
      <t>リヨウ</t>
    </rPh>
    <rPh sb="27" eb="29">
      <t>コソダ</t>
    </rPh>
    <rPh sb="31" eb="32">
      <t>カン</t>
    </rPh>
    <rPh sb="34" eb="36">
      <t>コウザ</t>
    </rPh>
    <rPh sb="37" eb="39">
      <t>カイサイ</t>
    </rPh>
    <rPh sb="42" eb="44">
      <t>コウシ</t>
    </rPh>
    <rPh sb="45" eb="48">
      <t>サイタマケン</t>
    </rPh>
    <rPh sb="48" eb="50">
      <t>カテイ</t>
    </rPh>
    <rPh sb="50" eb="52">
      <t>キョウイク</t>
    </rPh>
    <rPh sb="59" eb="62">
      <t>ホゴシャ</t>
    </rPh>
    <rPh sb="63" eb="65">
      <t>ヨウジ</t>
    </rPh>
    <rPh sb="66" eb="68">
      <t>タクジ</t>
    </rPh>
    <rPh sb="69" eb="71">
      <t>キボウ</t>
    </rPh>
    <rPh sb="73" eb="75">
      <t>バアイ</t>
    </rPh>
    <rPh sb="82" eb="84">
      <t>ダンタイ</t>
    </rPh>
    <rPh sb="85" eb="87">
      <t>イライ</t>
    </rPh>
    <phoneticPr fontId="3"/>
  </si>
  <si>
    <t>小学校3、中学校1校の単位ＰＴＡとＰＴＡ連合会に委託し、家庭教育学級を実施してもらう。(人権教育に関する学習や交流）</t>
    <rPh sb="0" eb="3">
      <t>ショウガッコウ</t>
    </rPh>
    <rPh sb="5" eb="8">
      <t>チュウガッコウ</t>
    </rPh>
    <rPh sb="9" eb="10">
      <t>コウ</t>
    </rPh>
    <rPh sb="11" eb="13">
      <t>タンイ</t>
    </rPh>
    <rPh sb="20" eb="23">
      <t>レンゴウカイ</t>
    </rPh>
    <rPh sb="24" eb="26">
      <t>イタク</t>
    </rPh>
    <rPh sb="28" eb="30">
      <t>カテイ</t>
    </rPh>
    <rPh sb="30" eb="32">
      <t>キョウイク</t>
    </rPh>
    <rPh sb="32" eb="34">
      <t>ガッキュウ</t>
    </rPh>
    <rPh sb="35" eb="37">
      <t>ジッシ</t>
    </rPh>
    <rPh sb="44" eb="46">
      <t>ジンケン</t>
    </rPh>
    <rPh sb="46" eb="48">
      <t>キョウイク</t>
    </rPh>
    <rPh sb="49" eb="50">
      <t>カン</t>
    </rPh>
    <rPh sb="52" eb="54">
      <t>ガクシュウ</t>
    </rPh>
    <rPh sb="55" eb="57">
      <t>コウリュウ</t>
    </rPh>
    <phoneticPr fontId="3"/>
  </si>
  <si>
    <t>地域の複数の大学や市町村、企業・団体が連携して、子どもの知的好奇心を満足させる学びの機会を提供する。</t>
  </si>
  <si>
    <t>いろはふれあい祭り</t>
  </si>
  <si>
    <t>わこうっこクラブ</t>
  </si>
  <si>
    <t>放課後に小学校の余裕教室等を活用し、安全・安心な子どもの活動拠点(居場所)を提供した。</t>
  </si>
  <si>
    <t>成人式</t>
    <rPh sb="0" eb="3">
      <t>セイジンシキ</t>
    </rPh>
    <phoneticPr fontId="3"/>
  </si>
  <si>
    <t>和光市</t>
    <rPh sb="0" eb="3">
      <t>ワコウシ</t>
    </rPh>
    <phoneticPr fontId="4"/>
  </si>
  <si>
    <t>ブックスタート事業</t>
  </si>
  <si>
    <t>学校開放講座</t>
    <rPh sb="0" eb="2">
      <t>ガッコウ</t>
    </rPh>
    <rPh sb="2" eb="4">
      <t>カイホウ</t>
    </rPh>
    <rPh sb="4" eb="6">
      <t>コウザ</t>
    </rPh>
    <phoneticPr fontId="3"/>
  </si>
  <si>
    <t>学校が有する教育機能を地域に開放し、学校と地域の連携を深め、地域から信頼される学校づくりを推進した。</t>
  </si>
  <si>
    <t>人権講演会</t>
    <rPh sb="0" eb="2">
      <t>ジンケン</t>
    </rPh>
    <rPh sb="2" eb="4">
      <t>コウエン</t>
    </rPh>
    <rPh sb="4" eb="5">
      <t>カイ</t>
    </rPh>
    <phoneticPr fontId="3"/>
  </si>
  <si>
    <t>人権教育の推進を図るため、広く人権問題に対する理解と認識を深めるため、講演会を開催した。</t>
  </si>
  <si>
    <t>新座っ子ぱわーあっぷくらぶ事業</t>
  </si>
  <si>
    <t>子どもたちの様々な体験活動と学習活動の充実を目指し、地域の教育力を活用したクラブ活動を実施。</t>
  </si>
  <si>
    <t>はじめてブック</t>
  </si>
  <si>
    <t>新座市子どもの放課後居場所づくり事業</t>
  </si>
  <si>
    <t>放課後等に学校施設を活用して、子どもたちの安全・安心な活動拠点（居場所）を提供し、子供たちが心穏やかで健やかに育まれる環境づくりを推進した。</t>
  </si>
  <si>
    <t>ボランティアバンク</t>
  </si>
  <si>
    <t>地域の大学、市町村、県が協力し、子供の知的好奇心を刺激する学びの機会を提供する事業である。</t>
    <rPh sb="0" eb="2">
      <t>チイキ</t>
    </rPh>
    <rPh sb="3" eb="5">
      <t>ダイガク</t>
    </rPh>
    <rPh sb="6" eb="9">
      <t>シチョウソン</t>
    </rPh>
    <rPh sb="10" eb="11">
      <t>ケン</t>
    </rPh>
    <rPh sb="12" eb="14">
      <t>キョウリョク</t>
    </rPh>
    <rPh sb="16" eb="18">
      <t>コドモ</t>
    </rPh>
    <rPh sb="19" eb="21">
      <t>チテキ</t>
    </rPh>
    <rPh sb="21" eb="24">
      <t>コウキシン</t>
    </rPh>
    <rPh sb="25" eb="27">
      <t>シゲキ</t>
    </rPh>
    <rPh sb="29" eb="30">
      <t>マナ</t>
    </rPh>
    <rPh sb="32" eb="34">
      <t>キカイ</t>
    </rPh>
    <rPh sb="35" eb="37">
      <t>テイキョウ</t>
    </rPh>
    <rPh sb="39" eb="41">
      <t>ジギョウ</t>
    </rPh>
    <phoneticPr fontId="3"/>
  </si>
  <si>
    <t>べに花まつり　</t>
    <rPh sb="2" eb="3">
      <t>ハナ</t>
    </rPh>
    <phoneticPr fontId="3"/>
  </si>
  <si>
    <t>市民団体などからの要請を受け、市職員を講師として派遣する事業である。</t>
    <rPh sb="0" eb="2">
      <t>シミン</t>
    </rPh>
    <rPh sb="2" eb="4">
      <t>ダンタイ</t>
    </rPh>
    <rPh sb="9" eb="11">
      <t>ヨウセイ</t>
    </rPh>
    <rPh sb="12" eb="13">
      <t>ウ</t>
    </rPh>
    <rPh sb="15" eb="18">
      <t>シショクイン</t>
    </rPh>
    <rPh sb="19" eb="21">
      <t>コウシ</t>
    </rPh>
    <rPh sb="24" eb="26">
      <t>ハケン</t>
    </rPh>
    <rPh sb="28" eb="30">
      <t>ジギョウ</t>
    </rPh>
    <phoneticPr fontId="3"/>
  </si>
  <si>
    <t>紅花関連資料の展示、紅花染め体験ができる事業である。</t>
    <rPh sb="0" eb="2">
      <t>ベニバナ</t>
    </rPh>
    <rPh sb="2" eb="4">
      <t>カンレン</t>
    </rPh>
    <rPh sb="4" eb="6">
      <t>シリョウ</t>
    </rPh>
    <rPh sb="7" eb="9">
      <t>テンジ</t>
    </rPh>
    <rPh sb="10" eb="12">
      <t>ベニバナ</t>
    </rPh>
    <rPh sb="12" eb="13">
      <t>ソ</t>
    </rPh>
    <rPh sb="14" eb="16">
      <t>タイケン</t>
    </rPh>
    <rPh sb="20" eb="22">
      <t>ジギョウ</t>
    </rPh>
    <phoneticPr fontId="3"/>
  </si>
  <si>
    <t>桶川市</t>
    <rPh sb="0" eb="3">
      <t>オケガワシ</t>
    </rPh>
    <phoneticPr fontId="4"/>
  </si>
  <si>
    <t>生涯学習人権講座研修会</t>
    <rPh sb="0" eb="2">
      <t>ショウガイ</t>
    </rPh>
    <rPh sb="2" eb="4">
      <t>ガクシュウ</t>
    </rPh>
    <rPh sb="4" eb="6">
      <t>ジンケン</t>
    </rPh>
    <rPh sb="6" eb="8">
      <t>コウザ</t>
    </rPh>
    <rPh sb="8" eb="11">
      <t>ケンシュウカイ</t>
    </rPh>
    <phoneticPr fontId="3"/>
  </si>
  <si>
    <t>地域や職場における人権教育推進者の養成を目的として実施。教職員の研修も兼ねる。</t>
    <rPh sb="0" eb="2">
      <t>チイキ</t>
    </rPh>
    <rPh sb="3" eb="5">
      <t>ショクバ</t>
    </rPh>
    <rPh sb="9" eb="11">
      <t>ジンケン</t>
    </rPh>
    <rPh sb="11" eb="13">
      <t>キョウイク</t>
    </rPh>
    <rPh sb="13" eb="15">
      <t>スイシン</t>
    </rPh>
    <rPh sb="15" eb="16">
      <t>シャ</t>
    </rPh>
    <rPh sb="17" eb="19">
      <t>ヨウセイ</t>
    </rPh>
    <rPh sb="20" eb="22">
      <t>モクテキ</t>
    </rPh>
    <rPh sb="25" eb="27">
      <t>ジッシ</t>
    </rPh>
    <rPh sb="28" eb="31">
      <t>キョウショクイン</t>
    </rPh>
    <rPh sb="32" eb="34">
      <t>ケンシュウ</t>
    </rPh>
    <rPh sb="35" eb="36">
      <t>カ</t>
    </rPh>
    <phoneticPr fontId="3"/>
  </si>
  <si>
    <t>人権を守る市民の集い</t>
    <rPh sb="0" eb="2">
      <t>ジンケン</t>
    </rPh>
    <rPh sb="3" eb="4">
      <t>マモ</t>
    </rPh>
    <rPh sb="5" eb="7">
      <t>シミン</t>
    </rPh>
    <rPh sb="8" eb="9">
      <t>ツド</t>
    </rPh>
    <phoneticPr fontId="3"/>
  </si>
  <si>
    <t>大学公開講座</t>
    <rPh sb="0" eb="2">
      <t>ダイガク</t>
    </rPh>
    <rPh sb="2" eb="4">
      <t>コウカイ</t>
    </rPh>
    <rPh sb="4" eb="6">
      <t>コウザ</t>
    </rPh>
    <phoneticPr fontId="3"/>
  </si>
  <si>
    <t>特技や技能を持つ市民が講師となって行う生涯学習講座を実施。</t>
    <rPh sb="0" eb="2">
      <t>トクギ</t>
    </rPh>
    <rPh sb="3" eb="5">
      <t>ギノウ</t>
    </rPh>
    <rPh sb="6" eb="7">
      <t>モ</t>
    </rPh>
    <rPh sb="8" eb="10">
      <t>シミン</t>
    </rPh>
    <rPh sb="11" eb="13">
      <t>コウシ</t>
    </rPh>
    <rPh sb="17" eb="18">
      <t>オコナ</t>
    </rPh>
    <rPh sb="19" eb="21">
      <t>ショウガイ</t>
    </rPh>
    <rPh sb="21" eb="23">
      <t>ガクシュウ</t>
    </rPh>
    <rPh sb="23" eb="25">
      <t>コウザ</t>
    </rPh>
    <rPh sb="26" eb="28">
      <t>ジッシ</t>
    </rPh>
    <phoneticPr fontId="3"/>
  </si>
  <si>
    <t>町内小中高等学校、専門学校及び大学と連携し、各種講座を開設。町民へ学習機会を提供。</t>
    <rPh sb="0" eb="2">
      <t>チョウナイ</t>
    </rPh>
    <rPh sb="2" eb="6">
      <t>ショウチュウコウナド</t>
    </rPh>
    <rPh sb="6" eb="8">
      <t>ガッコウ</t>
    </rPh>
    <rPh sb="9" eb="11">
      <t>センモン</t>
    </rPh>
    <rPh sb="11" eb="13">
      <t>ガッコウ</t>
    </rPh>
    <rPh sb="13" eb="14">
      <t>オヨ</t>
    </rPh>
    <rPh sb="15" eb="17">
      <t>ダイガク</t>
    </rPh>
    <rPh sb="18" eb="20">
      <t>レンケイ</t>
    </rPh>
    <rPh sb="22" eb="24">
      <t>カクシュ</t>
    </rPh>
    <rPh sb="24" eb="26">
      <t>コウザ</t>
    </rPh>
    <rPh sb="27" eb="29">
      <t>カイセツ</t>
    </rPh>
    <rPh sb="30" eb="32">
      <t>チョウミン</t>
    </rPh>
    <rPh sb="33" eb="35">
      <t>ガクシュウ</t>
    </rPh>
    <rPh sb="35" eb="37">
      <t>キカイ</t>
    </rPh>
    <rPh sb="38" eb="40">
      <t>テイキョウ</t>
    </rPh>
    <phoneticPr fontId="3"/>
  </si>
  <si>
    <t>人権講座</t>
    <rPh sb="0" eb="2">
      <t>ジンケン</t>
    </rPh>
    <rPh sb="2" eb="4">
      <t>コウザ</t>
    </rPh>
    <phoneticPr fontId="3"/>
  </si>
  <si>
    <t>町人権推進課と連携し、講座を開催。</t>
    <rPh sb="0" eb="1">
      <t>マチ</t>
    </rPh>
    <rPh sb="1" eb="3">
      <t>ジンケン</t>
    </rPh>
    <rPh sb="3" eb="5">
      <t>スイシン</t>
    </rPh>
    <rPh sb="5" eb="6">
      <t>カ</t>
    </rPh>
    <rPh sb="7" eb="9">
      <t>レンケイ</t>
    </rPh>
    <rPh sb="11" eb="13">
      <t>コウザ</t>
    </rPh>
    <rPh sb="14" eb="16">
      <t>カイサイ</t>
    </rPh>
    <phoneticPr fontId="3"/>
  </si>
  <si>
    <t>ブックスタート</t>
  </si>
  <si>
    <t>町子育て支援センターと共催で、絵本との関わり合いを始める機会を提供。</t>
    <rPh sb="0" eb="1">
      <t>マチ</t>
    </rPh>
    <rPh sb="1" eb="3">
      <t>コソダ</t>
    </rPh>
    <rPh sb="4" eb="6">
      <t>シエン</t>
    </rPh>
    <rPh sb="11" eb="13">
      <t>キョウサイ</t>
    </rPh>
    <rPh sb="15" eb="17">
      <t>エホン</t>
    </rPh>
    <rPh sb="19" eb="20">
      <t>カカ</t>
    </rPh>
    <rPh sb="22" eb="23">
      <t>ア</t>
    </rPh>
    <rPh sb="25" eb="26">
      <t>ハジ</t>
    </rPh>
    <rPh sb="28" eb="30">
      <t>キカイ</t>
    </rPh>
    <rPh sb="31" eb="33">
      <t>テイキョウ</t>
    </rPh>
    <phoneticPr fontId="3"/>
  </si>
  <si>
    <t>ふれあいクラブ</t>
  </si>
  <si>
    <t>学校開放講座の一部、他市町の参加可能。</t>
    <rPh sb="0" eb="2">
      <t>ガッコウ</t>
    </rPh>
    <rPh sb="2" eb="4">
      <t>カイホウ</t>
    </rPh>
    <rPh sb="4" eb="6">
      <t>コウザ</t>
    </rPh>
    <rPh sb="7" eb="9">
      <t>イチブ</t>
    </rPh>
    <rPh sb="10" eb="11">
      <t>ホカ</t>
    </rPh>
    <rPh sb="11" eb="12">
      <t>シ</t>
    </rPh>
    <rPh sb="12" eb="13">
      <t>マチ</t>
    </rPh>
    <rPh sb="14" eb="16">
      <t>サンカ</t>
    </rPh>
    <rPh sb="16" eb="18">
      <t>カノウ</t>
    </rPh>
    <phoneticPr fontId="3"/>
  </si>
  <si>
    <t>パソコン寺子屋</t>
    <rPh sb="4" eb="7">
      <t>テラコヤ</t>
    </rPh>
    <phoneticPr fontId="3"/>
  </si>
  <si>
    <t>川越市</t>
    <rPh sb="0" eb="3">
      <t>カワゴエシ</t>
    </rPh>
    <phoneticPr fontId="4"/>
  </si>
  <si>
    <t>４か月児健診の会場において絵本を通して親子の関わりを深める手立てを伝え、子育て支援の一端を担う。</t>
  </si>
  <si>
    <t>就学時健診等を活用した子育て講座</t>
    <rPh sb="0" eb="2">
      <t>シュウガク</t>
    </rPh>
    <rPh sb="2" eb="3">
      <t>ジ</t>
    </rPh>
    <rPh sb="3" eb="5">
      <t>ケンシン</t>
    </rPh>
    <rPh sb="5" eb="6">
      <t>トウ</t>
    </rPh>
    <rPh sb="7" eb="9">
      <t>カツヨウ</t>
    </rPh>
    <rPh sb="11" eb="13">
      <t>コソダ</t>
    </rPh>
    <rPh sb="14" eb="16">
      <t>コウザ</t>
    </rPh>
    <phoneticPr fontId="3"/>
  </si>
  <si>
    <t>所沢市</t>
    <rPh sb="0" eb="3">
      <t>トコロザワシ</t>
    </rPh>
    <phoneticPr fontId="4"/>
  </si>
  <si>
    <t>巡回ホッケー教室</t>
    <rPh sb="0" eb="2">
      <t>ジュンカイ</t>
    </rPh>
    <rPh sb="6" eb="8">
      <t>キョウシツ</t>
    </rPh>
    <phoneticPr fontId="3"/>
  </si>
  <si>
    <t>母子交流会人形劇</t>
    <rPh sb="0" eb="2">
      <t>ボシ</t>
    </rPh>
    <rPh sb="2" eb="5">
      <t>コウリュウカイ</t>
    </rPh>
    <rPh sb="5" eb="8">
      <t>ニンギョウゲキ</t>
    </rPh>
    <phoneticPr fontId="3"/>
  </si>
  <si>
    <t>陽だまり・ふれあいウオーク</t>
    <rPh sb="0" eb="1">
      <t>ヒ</t>
    </rPh>
    <phoneticPr fontId="3"/>
  </si>
  <si>
    <t>飯能市</t>
    <rPh sb="0" eb="3">
      <t>ハンノウシ</t>
    </rPh>
    <phoneticPr fontId="4"/>
  </si>
  <si>
    <t>高齢者学級</t>
    <rPh sb="0" eb="3">
      <t>コウレイシャ</t>
    </rPh>
    <rPh sb="3" eb="5">
      <t>ガッキュウ</t>
    </rPh>
    <phoneticPr fontId="3"/>
  </si>
  <si>
    <t>運動学習能力を高めることを目的に行うトレーニングである。</t>
    <rPh sb="0" eb="2">
      <t>ウンドウ</t>
    </rPh>
    <rPh sb="2" eb="4">
      <t>ガクシュウ</t>
    </rPh>
    <rPh sb="4" eb="6">
      <t>ノウリョク</t>
    </rPh>
    <rPh sb="7" eb="8">
      <t>タカ</t>
    </rPh>
    <rPh sb="13" eb="15">
      <t>モクテキ</t>
    </rPh>
    <rPh sb="16" eb="17">
      <t>オコナ</t>
    </rPh>
    <phoneticPr fontId="3"/>
  </si>
  <si>
    <t>こども図書館まつり</t>
    <rPh sb="3" eb="6">
      <t>トショカン</t>
    </rPh>
    <phoneticPr fontId="3"/>
  </si>
  <si>
    <t>童謡・唱歌を楽しく歌いましょう</t>
    <rPh sb="0" eb="2">
      <t>ドウヨウ</t>
    </rPh>
    <rPh sb="3" eb="5">
      <t>ショウカ</t>
    </rPh>
    <rPh sb="6" eb="7">
      <t>タノ</t>
    </rPh>
    <rPh sb="9" eb="10">
      <t>ウタ</t>
    </rPh>
    <phoneticPr fontId="3"/>
  </si>
  <si>
    <t>童謡などの歌の講座である。</t>
    <rPh sb="0" eb="2">
      <t>ドウヨウ</t>
    </rPh>
    <rPh sb="5" eb="6">
      <t>ウタ</t>
    </rPh>
    <rPh sb="7" eb="9">
      <t>コウザ</t>
    </rPh>
    <phoneticPr fontId="3"/>
  </si>
  <si>
    <t>あけぼの教室</t>
  </si>
  <si>
    <t>狭山市</t>
    <rPh sb="0" eb="2">
      <t>サヤマ</t>
    </rPh>
    <rPh sb="2" eb="3">
      <t>シ</t>
    </rPh>
    <phoneticPr fontId="4"/>
  </si>
  <si>
    <t>健康料理講座</t>
  </si>
  <si>
    <t>ちびぞうクラブ</t>
  </si>
  <si>
    <t>博物館学習（授業活用）</t>
    <rPh sb="0" eb="3">
      <t>ハクブツカン</t>
    </rPh>
    <rPh sb="3" eb="5">
      <t>ガクシュウ</t>
    </rPh>
    <rPh sb="6" eb="8">
      <t>ジュギョウ</t>
    </rPh>
    <rPh sb="8" eb="10">
      <t>カツヨウ</t>
    </rPh>
    <phoneticPr fontId="3"/>
  </si>
  <si>
    <t>むささび食堂</t>
    <rPh sb="4" eb="6">
      <t>ショクドウ</t>
    </rPh>
    <phoneticPr fontId="3"/>
  </si>
  <si>
    <t>いるま生涯学習フェスティバル</t>
  </si>
  <si>
    <t>子育て講座</t>
    <rPh sb="0" eb="2">
      <t>コソダ</t>
    </rPh>
    <rPh sb="3" eb="5">
      <t>コウザ</t>
    </rPh>
    <phoneticPr fontId="3"/>
  </si>
  <si>
    <t>アリットお茶大学</t>
    <rPh sb="5" eb="6">
      <t>チャ</t>
    </rPh>
    <rPh sb="6" eb="8">
      <t>ダイガク</t>
    </rPh>
    <phoneticPr fontId="3"/>
  </si>
  <si>
    <t>平和憲法啓発事業</t>
    <rPh sb="0" eb="2">
      <t>ヘイワ</t>
    </rPh>
    <rPh sb="2" eb="4">
      <t>ケンポウ</t>
    </rPh>
    <rPh sb="4" eb="6">
      <t>ケイハツ</t>
    </rPh>
    <rPh sb="6" eb="8">
      <t>ジギョウ</t>
    </rPh>
    <phoneticPr fontId="3"/>
  </si>
  <si>
    <t>戦争体験者から戦争体験を聞き、命を尊ぶ平和学習事業を実施。</t>
    <rPh sb="0" eb="2">
      <t>センソウ</t>
    </rPh>
    <rPh sb="2" eb="4">
      <t>タイケン</t>
    </rPh>
    <rPh sb="4" eb="5">
      <t>シャ</t>
    </rPh>
    <rPh sb="7" eb="9">
      <t>センソウ</t>
    </rPh>
    <rPh sb="9" eb="11">
      <t>タイケン</t>
    </rPh>
    <rPh sb="12" eb="13">
      <t>キ</t>
    </rPh>
    <rPh sb="15" eb="16">
      <t>イノチ</t>
    </rPh>
    <rPh sb="17" eb="18">
      <t>トウト</t>
    </rPh>
    <rPh sb="19" eb="21">
      <t>ヘイワ</t>
    </rPh>
    <rPh sb="21" eb="23">
      <t>ガクシュウ</t>
    </rPh>
    <rPh sb="23" eb="25">
      <t>ジギョウ</t>
    </rPh>
    <rPh sb="26" eb="28">
      <t>ジッシ</t>
    </rPh>
    <phoneticPr fontId="3"/>
  </si>
  <si>
    <t>-</t>
    <phoneticPr fontId="4"/>
  </si>
  <si>
    <t>ピースフェスティバル</t>
  </si>
  <si>
    <t>富士見市</t>
    <rPh sb="0" eb="4">
      <t>フジミシ</t>
    </rPh>
    <phoneticPr fontId="4"/>
  </si>
  <si>
    <t>豆の木学校</t>
    <rPh sb="0" eb="1">
      <t>マメ</t>
    </rPh>
    <rPh sb="2" eb="3">
      <t>キ</t>
    </rPh>
    <rPh sb="3" eb="5">
      <t>ガッコウ</t>
    </rPh>
    <phoneticPr fontId="3"/>
  </si>
  <si>
    <t>異年齢集団による夏休み生活体験を実施。</t>
    <rPh sb="0" eb="1">
      <t>イ</t>
    </rPh>
    <rPh sb="1" eb="3">
      <t>ネンレイ</t>
    </rPh>
    <rPh sb="3" eb="5">
      <t>シュウダン</t>
    </rPh>
    <rPh sb="8" eb="10">
      <t>ナツヤス</t>
    </rPh>
    <rPh sb="11" eb="13">
      <t>セイカツ</t>
    </rPh>
    <rPh sb="13" eb="15">
      <t>タイケン</t>
    </rPh>
    <rPh sb="16" eb="18">
      <t>ジッシ</t>
    </rPh>
    <phoneticPr fontId="3"/>
  </si>
  <si>
    <t>やなせ川いかだラリー</t>
    <rPh sb="3" eb="4">
      <t>ガワ</t>
    </rPh>
    <phoneticPr fontId="3"/>
  </si>
  <si>
    <t>川の探検隊</t>
    <rPh sb="0" eb="1">
      <t>カワ</t>
    </rPh>
    <rPh sb="2" eb="4">
      <t>タンケン</t>
    </rPh>
    <rPh sb="4" eb="5">
      <t>タイ</t>
    </rPh>
    <phoneticPr fontId="3"/>
  </si>
  <si>
    <t>学力のびのび塾</t>
    <rPh sb="0" eb="2">
      <t>ガクリョク</t>
    </rPh>
    <rPh sb="6" eb="7">
      <t>ジュク</t>
    </rPh>
    <phoneticPr fontId="3"/>
  </si>
  <si>
    <t>坂戸市職員出前講座</t>
    <rPh sb="0" eb="3">
      <t>サカドシ</t>
    </rPh>
    <rPh sb="3" eb="5">
      <t>ショクイン</t>
    </rPh>
    <rPh sb="5" eb="7">
      <t>デマエ</t>
    </rPh>
    <rPh sb="7" eb="9">
      <t>コウザ</t>
    </rPh>
    <phoneticPr fontId="3"/>
  </si>
  <si>
    <t>市民団体等が主催する勉強会に市職員を講師として派遣する事業。</t>
    <rPh sb="0" eb="2">
      <t>シミン</t>
    </rPh>
    <rPh sb="2" eb="4">
      <t>ダンタイ</t>
    </rPh>
    <rPh sb="4" eb="5">
      <t>トウ</t>
    </rPh>
    <rPh sb="6" eb="8">
      <t>シュサイ</t>
    </rPh>
    <rPh sb="10" eb="12">
      <t>ベンキョウ</t>
    </rPh>
    <rPh sb="12" eb="13">
      <t>カイ</t>
    </rPh>
    <rPh sb="14" eb="17">
      <t>シショクイン</t>
    </rPh>
    <rPh sb="18" eb="20">
      <t>コウシ</t>
    </rPh>
    <rPh sb="23" eb="25">
      <t>ハケン</t>
    </rPh>
    <rPh sb="27" eb="29">
      <t>ジギョウ</t>
    </rPh>
    <phoneticPr fontId="3"/>
  </si>
  <si>
    <t>ゆりかご教室</t>
  </si>
  <si>
    <t>妊婦に乳幼児への読書案内や図書館利用案内を行う。</t>
  </si>
  <si>
    <t>ひ・まわり探検隊事業</t>
    <rPh sb="5" eb="7">
      <t>タンケン</t>
    </rPh>
    <rPh sb="7" eb="8">
      <t>タイ</t>
    </rPh>
    <rPh sb="8" eb="10">
      <t>ジギョウ</t>
    </rPh>
    <phoneticPr fontId="3"/>
  </si>
  <si>
    <t>小学生を対象に夏休み中の体験学習を行う。</t>
    <rPh sb="0" eb="3">
      <t>ショウガクセイ</t>
    </rPh>
    <rPh sb="4" eb="6">
      <t>タイショウ</t>
    </rPh>
    <rPh sb="7" eb="9">
      <t>ナツヤス</t>
    </rPh>
    <rPh sb="10" eb="11">
      <t>チュウ</t>
    </rPh>
    <rPh sb="12" eb="14">
      <t>タイケン</t>
    </rPh>
    <rPh sb="14" eb="16">
      <t>ガクシュウ</t>
    </rPh>
    <rPh sb="17" eb="18">
      <t>オコナ</t>
    </rPh>
    <phoneticPr fontId="3"/>
  </si>
  <si>
    <t>各小中学校と連携し、保護者向け子育て講座を開催する。</t>
    <rPh sb="0" eb="1">
      <t>カク</t>
    </rPh>
    <rPh sb="1" eb="5">
      <t>ショウチュウガッコウ</t>
    </rPh>
    <rPh sb="6" eb="8">
      <t>レンケイ</t>
    </rPh>
    <rPh sb="10" eb="13">
      <t>ホゴシャ</t>
    </rPh>
    <rPh sb="13" eb="14">
      <t>ム</t>
    </rPh>
    <rPh sb="15" eb="17">
      <t>コソダ</t>
    </rPh>
    <rPh sb="18" eb="20">
      <t>コウザ</t>
    </rPh>
    <rPh sb="21" eb="23">
      <t>カイサイ</t>
    </rPh>
    <phoneticPr fontId="3"/>
  </si>
  <si>
    <t>日高市</t>
    <rPh sb="0" eb="3">
      <t>ヒダカシ</t>
    </rPh>
    <phoneticPr fontId="4"/>
  </si>
  <si>
    <t>日高ライブリーカレッジ開催事業</t>
  </si>
  <si>
    <t>受講生有志による企画運営委員が、講座の自主的な運営を実施し、大学の教授等を講師に招き講座を開設している。</t>
  </si>
  <si>
    <t>小学3年生公民館体験教室</t>
    <rPh sb="0" eb="2">
      <t>ショウガク</t>
    </rPh>
    <rPh sb="3" eb="5">
      <t>ネンセイ</t>
    </rPh>
    <rPh sb="5" eb="8">
      <t>コウミンカン</t>
    </rPh>
    <rPh sb="8" eb="10">
      <t>タイケン</t>
    </rPh>
    <rPh sb="10" eb="12">
      <t>キョウシツ</t>
    </rPh>
    <phoneticPr fontId="3"/>
  </si>
  <si>
    <t>管内小学校の3年生を対象に、公民館利用団体の協力による公民館活動の体験教室を実施した。</t>
    <rPh sb="0" eb="2">
      <t>カンナイ</t>
    </rPh>
    <rPh sb="2" eb="5">
      <t>ショウガッコウ</t>
    </rPh>
    <rPh sb="7" eb="9">
      <t>ネンセイ</t>
    </rPh>
    <rPh sb="10" eb="12">
      <t>タイショウ</t>
    </rPh>
    <rPh sb="14" eb="17">
      <t>コウミンカン</t>
    </rPh>
    <rPh sb="17" eb="19">
      <t>リヨウ</t>
    </rPh>
    <rPh sb="19" eb="21">
      <t>ダンタイ</t>
    </rPh>
    <rPh sb="22" eb="24">
      <t>キョウリョク</t>
    </rPh>
    <rPh sb="27" eb="30">
      <t>コウミンカン</t>
    </rPh>
    <rPh sb="30" eb="32">
      <t>カツドウ</t>
    </rPh>
    <rPh sb="33" eb="35">
      <t>タイケン</t>
    </rPh>
    <rPh sb="35" eb="37">
      <t>キョウシツ</t>
    </rPh>
    <rPh sb="38" eb="40">
      <t>ジッシ</t>
    </rPh>
    <phoneticPr fontId="3"/>
  </si>
  <si>
    <t>社会科の学習指導要領に基づき、資料館において地域の歴史などを学習・体験する。</t>
    <rPh sb="0" eb="3">
      <t>シャカイカ</t>
    </rPh>
    <rPh sb="4" eb="6">
      <t>ガクシュウ</t>
    </rPh>
    <rPh sb="6" eb="8">
      <t>シドウ</t>
    </rPh>
    <rPh sb="8" eb="10">
      <t>ヨウリョウ</t>
    </rPh>
    <rPh sb="11" eb="12">
      <t>モト</t>
    </rPh>
    <rPh sb="15" eb="17">
      <t>シリョウ</t>
    </rPh>
    <rPh sb="17" eb="18">
      <t>カン</t>
    </rPh>
    <rPh sb="22" eb="24">
      <t>チイキ</t>
    </rPh>
    <rPh sb="25" eb="27">
      <t>レキシ</t>
    </rPh>
    <rPh sb="30" eb="32">
      <t>ガクシュウ</t>
    </rPh>
    <rPh sb="33" eb="35">
      <t>タイケン</t>
    </rPh>
    <phoneticPr fontId="3"/>
  </si>
  <si>
    <t>ふじみ野市平和祈念フェスティバル</t>
    <rPh sb="3" eb="4">
      <t>ノ</t>
    </rPh>
    <rPh sb="4" eb="5">
      <t>シ</t>
    </rPh>
    <rPh sb="5" eb="7">
      <t>ヘイワ</t>
    </rPh>
    <rPh sb="7" eb="9">
      <t>キネン</t>
    </rPh>
    <phoneticPr fontId="3"/>
  </si>
  <si>
    <t>展示事業</t>
    <rPh sb="0" eb="1">
      <t>テン</t>
    </rPh>
    <rPh sb="1" eb="2">
      <t>ジ</t>
    </rPh>
    <rPh sb="2" eb="4">
      <t>ジギョウ</t>
    </rPh>
    <phoneticPr fontId="3"/>
  </si>
  <si>
    <t>テーマを決めて資料紹介をする特別展・企画展、季節に合わせた季節展示などを実施。</t>
    <rPh sb="4" eb="5">
      <t>キ</t>
    </rPh>
    <rPh sb="7" eb="9">
      <t>シリョウ</t>
    </rPh>
    <rPh sb="9" eb="11">
      <t>ショウカイ</t>
    </rPh>
    <rPh sb="14" eb="17">
      <t>トクベツテン</t>
    </rPh>
    <rPh sb="18" eb="20">
      <t>キカク</t>
    </rPh>
    <rPh sb="20" eb="21">
      <t>テン</t>
    </rPh>
    <rPh sb="22" eb="24">
      <t>キセツ</t>
    </rPh>
    <rPh sb="25" eb="26">
      <t>ア</t>
    </rPh>
    <rPh sb="29" eb="31">
      <t>キセツ</t>
    </rPh>
    <rPh sb="31" eb="32">
      <t>テン</t>
    </rPh>
    <rPh sb="32" eb="33">
      <t>ジ</t>
    </rPh>
    <rPh sb="36" eb="38">
      <t>ジッシ</t>
    </rPh>
    <phoneticPr fontId="3"/>
  </si>
  <si>
    <t>子ども大学</t>
  </si>
  <si>
    <t>町内の様々な学習素材を活用した子どもたちの学習活動を核とし、その支援に地域の大人たちが集い、マンパワー・学習素材を提供する。</t>
    <rPh sb="0" eb="2">
      <t>チョウナイ</t>
    </rPh>
    <rPh sb="3" eb="27">
      <t>サマザマナガクシュウソザイヲカツヨウシタコドモタチノガクシュウカツドウヲカク</t>
    </rPh>
    <rPh sb="32" eb="34">
      <t>シエン</t>
    </rPh>
    <rPh sb="35" eb="37">
      <t>チイキ</t>
    </rPh>
    <rPh sb="38" eb="40">
      <t>オトナ</t>
    </rPh>
    <rPh sb="43" eb="44">
      <t>ツド</t>
    </rPh>
    <rPh sb="52" eb="56">
      <t>ガクシュウソザイ</t>
    </rPh>
    <rPh sb="57" eb="59">
      <t>テイキョウ</t>
    </rPh>
    <phoneticPr fontId="3"/>
  </si>
  <si>
    <t>2歳後半から6歳ぐらいの幼児期に本を読み聞かせることで子どもの感性を育むとともに、親子で絵本を楽しむ喜びを感じてもらう。</t>
    <rPh sb="1" eb="4">
      <t>サイコウハン</t>
    </rPh>
    <rPh sb="7" eb="8">
      <t>サイ</t>
    </rPh>
    <rPh sb="12" eb="15">
      <t>ヨウジキ</t>
    </rPh>
    <rPh sb="16" eb="17">
      <t>ホン</t>
    </rPh>
    <rPh sb="18" eb="19">
      <t>ヨ</t>
    </rPh>
    <rPh sb="20" eb="21">
      <t>キ</t>
    </rPh>
    <rPh sb="27" eb="28">
      <t>コ</t>
    </rPh>
    <rPh sb="31" eb="33">
      <t>カンセイ</t>
    </rPh>
    <rPh sb="34" eb="35">
      <t>ハグク</t>
    </rPh>
    <rPh sb="41" eb="43">
      <t>オヤコ</t>
    </rPh>
    <rPh sb="44" eb="46">
      <t>エホン</t>
    </rPh>
    <rPh sb="47" eb="48">
      <t>タノ</t>
    </rPh>
    <rPh sb="50" eb="51">
      <t>ヨロコ</t>
    </rPh>
    <rPh sb="53" eb="54">
      <t>カン</t>
    </rPh>
    <phoneticPr fontId="3"/>
  </si>
  <si>
    <t>ブックスタートプラス</t>
  </si>
  <si>
    <t>生後4ヶ月から2歳半くらいの幼児期に本を読み聞かせることで子どもの感性を育むとともに、親子で絵本を楽しむ喜びを感じてもらう。</t>
    <rPh sb="0" eb="2">
      <t>セイゴ</t>
    </rPh>
    <rPh sb="4" eb="5">
      <t>ゲツ</t>
    </rPh>
    <rPh sb="8" eb="10">
      <t>サイハン</t>
    </rPh>
    <rPh sb="14" eb="17">
      <t>ヨウジキ</t>
    </rPh>
    <rPh sb="18" eb="19">
      <t>ホン</t>
    </rPh>
    <rPh sb="20" eb="21">
      <t>ヨ</t>
    </rPh>
    <rPh sb="22" eb="23">
      <t>キ</t>
    </rPh>
    <rPh sb="29" eb="30">
      <t>コ</t>
    </rPh>
    <rPh sb="33" eb="35">
      <t>カンセイ</t>
    </rPh>
    <rPh sb="36" eb="37">
      <t>ハグク</t>
    </rPh>
    <rPh sb="43" eb="45">
      <t>オヤコ</t>
    </rPh>
    <rPh sb="46" eb="48">
      <t>エホン</t>
    </rPh>
    <rPh sb="49" eb="50">
      <t>タノ</t>
    </rPh>
    <rPh sb="52" eb="53">
      <t>ヨロコ</t>
    </rPh>
    <rPh sb="55" eb="56">
      <t>カン</t>
    </rPh>
    <phoneticPr fontId="3"/>
  </si>
  <si>
    <t>学校体育施設開放事業</t>
    <rPh sb="2" eb="6">
      <t>タイイクシセツ</t>
    </rPh>
    <phoneticPr fontId="3"/>
  </si>
  <si>
    <t>住民スポーツ・レクリエーション活動の場を確保するために、学校体育施設を開放している。</t>
    <rPh sb="0" eb="2">
      <t>ジュウミン</t>
    </rPh>
    <rPh sb="15" eb="17">
      <t>カツドウ</t>
    </rPh>
    <rPh sb="18" eb="19">
      <t>バ</t>
    </rPh>
    <rPh sb="20" eb="22">
      <t>カクホ</t>
    </rPh>
    <rPh sb="28" eb="34">
      <t>ガッコウタイイクシセツ</t>
    </rPh>
    <rPh sb="35" eb="37">
      <t>カイホウ</t>
    </rPh>
    <phoneticPr fontId="3"/>
  </si>
  <si>
    <t>子どもフェスティバル</t>
  </si>
  <si>
    <t>教育・文化・スポーツ等の多面にわたる活動や体験を通して子ども自らの見識を広め、自主性・自発性を助長するとともに地域並びに団体相互の交流を図る。</t>
    <rPh sb="0" eb="2">
      <t>キョウイク</t>
    </rPh>
    <rPh sb="3" eb="5">
      <t>ブンカ</t>
    </rPh>
    <rPh sb="10" eb="11">
      <t>トウ</t>
    </rPh>
    <rPh sb="12" eb="14">
      <t>タメン</t>
    </rPh>
    <rPh sb="18" eb="20">
      <t>カツドウ</t>
    </rPh>
    <rPh sb="21" eb="23">
      <t>タイケン</t>
    </rPh>
    <rPh sb="24" eb="25">
      <t>トオ</t>
    </rPh>
    <rPh sb="27" eb="28">
      <t>コ</t>
    </rPh>
    <rPh sb="30" eb="31">
      <t>ミズカ</t>
    </rPh>
    <rPh sb="33" eb="35">
      <t>ケンシキ</t>
    </rPh>
    <rPh sb="36" eb="37">
      <t>ヒロ</t>
    </rPh>
    <rPh sb="39" eb="42">
      <t>ジシュセイ</t>
    </rPh>
    <rPh sb="43" eb="46">
      <t>ジハツセイ</t>
    </rPh>
    <rPh sb="47" eb="49">
      <t>ジョチョウ</t>
    </rPh>
    <rPh sb="55" eb="58">
      <t>チイキナラ</t>
    </rPh>
    <rPh sb="60" eb="64">
      <t>ダンタイソウゴ</t>
    </rPh>
    <rPh sb="65" eb="67">
      <t>コウリュウ</t>
    </rPh>
    <rPh sb="68" eb="69">
      <t>ハカ</t>
    </rPh>
    <phoneticPr fontId="3"/>
  </si>
  <si>
    <t>町民文化祭</t>
  </si>
  <si>
    <t>文化協会まつり</t>
  </si>
  <si>
    <t>伝統芸能鑑賞を提供することにより、多くの町民に伝統芸能の関心を深めることを目的として実施。</t>
    <rPh sb="0" eb="6">
      <t>デントウゲイノウカンショウ</t>
    </rPh>
    <rPh sb="7" eb="9">
      <t>テイキョウ</t>
    </rPh>
    <rPh sb="17" eb="18">
      <t>オオ</t>
    </rPh>
    <rPh sb="20" eb="22">
      <t>チョウミン</t>
    </rPh>
    <phoneticPr fontId="3"/>
  </si>
  <si>
    <t>三芳町ジュニアボランティアリーダー</t>
  </si>
  <si>
    <t>町の子供たちの活動を、中高生が支援する。活動の中で、相互の親睦、自主性や協調性を高めている。</t>
  </si>
  <si>
    <t>チャレンジアドベンチャー</t>
  </si>
  <si>
    <t>野外活動を通じて自然とのふれあいや集団活動のルールを学ぶとともに参加者の親睦・交流を深める。</t>
    <rPh sb="0" eb="4">
      <t>ヤガイカツドウ</t>
    </rPh>
    <rPh sb="5" eb="6">
      <t>ツウ</t>
    </rPh>
    <rPh sb="8" eb="10">
      <t>シゼン</t>
    </rPh>
    <rPh sb="17" eb="21">
      <t>シュウダンカツドウ</t>
    </rPh>
    <rPh sb="26" eb="27">
      <t>マナ</t>
    </rPh>
    <rPh sb="32" eb="35">
      <t>サンカシャ</t>
    </rPh>
    <rPh sb="36" eb="38">
      <t>シンボク</t>
    </rPh>
    <rPh sb="39" eb="41">
      <t>コウリュウ</t>
    </rPh>
    <rPh sb="42" eb="43">
      <t>フカ</t>
    </rPh>
    <phoneticPr fontId="3"/>
  </si>
  <si>
    <t>夏休み探検隊</t>
    <rPh sb="0" eb="2">
      <t>ナツヤス</t>
    </rPh>
    <rPh sb="3" eb="6">
      <t>タンケンタイ</t>
    </rPh>
    <phoneticPr fontId="3"/>
  </si>
  <si>
    <t>子どもたちの体験活動を推進し、地域の方々と子どもたちとの交流を図る。</t>
    <rPh sb="0" eb="1">
      <t>コ</t>
    </rPh>
    <rPh sb="6" eb="10">
      <t>タイケンカツドウ</t>
    </rPh>
    <rPh sb="11" eb="13">
      <t>スイシン</t>
    </rPh>
    <rPh sb="15" eb="17">
      <t>チイキ</t>
    </rPh>
    <rPh sb="18" eb="32">
      <t>カタガタトコドモタチトノコウリュウヲハカ</t>
    </rPh>
    <phoneticPr fontId="3"/>
  </si>
  <si>
    <t>毛呂山町小中学校社会科研究展</t>
  </si>
  <si>
    <t>人権問題講演会</t>
    <rPh sb="0" eb="2">
      <t>ジンケン</t>
    </rPh>
    <rPh sb="2" eb="4">
      <t>モンダイ</t>
    </rPh>
    <rPh sb="4" eb="7">
      <t>コウエンカイ</t>
    </rPh>
    <phoneticPr fontId="3"/>
  </si>
  <si>
    <t>子ども大学にしいるま</t>
    <rPh sb="0" eb="1">
      <t>コ</t>
    </rPh>
    <rPh sb="3" eb="5">
      <t>ダイガク</t>
    </rPh>
    <phoneticPr fontId="3"/>
  </si>
  <si>
    <t>チャレンジキッズ！なめがわ</t>
  </si>
  <si>
    <t>町内小学生を対象とした様々な体験活動を実施。</t>
    <rPh sb="0" eb="2">
      <t>チョウナイ</t>
    </rPh>
    <rPh sb="2" eb="5">
      <t>ショウガクセイ</t>
    </rPh>
    <rPh sb="6" eb="8">
      <t>タイショウ</t>
    </rPh>
    <rPh sb="11" eb="13">
      <t>サマザマ</t>
    </rPh>
    <rPh sb="14" eb="16">
      <t>タイケン</t>
    </rPh>
    <rPh sb="16" eb="18">
      <t>カツドウ</t>
    </rPh>
    <rPh sb="19" eb="21">
      <t>ジッシ</t>
    </rPh>
    <phoneticPr fontId="3"/>
  </si>
  <si>
    <t>就学児の子どもをもつ親を対象にした「親の学級」講話を実施。</t>
    <rPh sb="0" eb="2">
      <t>シュウガク</t>
    </rPh>
    <rPh sb="2" eb="3">
      <t>ジ</t>
    </rPh>
    <rPh sb="4" eb="5">
      <t>コ</t>
    </rPh>
    <rPh sb="10" eb="11">
      <t>オヤ</t>
    </rPh>
    <rPh sb="12" eb="14">
      <t>タイショウ</t>
    </rPh>
    <rPh sb="18" eb="19">
      <t>オヤ</t>
    </rPh>
    <rPh sb="20" eb="22">
      <t>ガッキュウ</t>
    </rPh>
    <rPh sb="23" eb="25">
      <t>コウワ</t>
    </rPh>
    <rPh sb="26" eb="28">
      <t>ジッシ</t>
    </rPh>
    <phoneticPr fontId="3"/>
  </si>
  <si>
    <t>平和啓発事業</t>
    <rPh sb="0" eb="2">
      <t>ヘイワ</t>
    </rPh>
    <rPh sb="2" eb="4">
      <t>ケイハツ</t>
    </rPh>
    <rPh sb="4" eb="6">
      <t>ジギョウ</t>
    </rPh>
    <phoneticPr fontId="3"/>
  </si>
  <si>
    <t>パパママ教室</t>
    <rPh sb="4" eb="6">
      <t>キョウシツ</t>
    </rPh>
    <phoneticPr fontId="3"/>
  </si>
  <si>
    <t>寿学級</t>
    <rPh sb="0" eb="1">
      <t>コトブキ</t>
    </rPh>
    <rPh sb="1" eb="3">
      <t>ガッキュウ</t>
    </rPh>
    <phoneticPr fontId="3"/>
  </si>
  <si>
    <t>町内高齢者を対象にして、生きがいと仲間つくりを目的に様々な学習形態で実施。</t>
    <rPh sb="0" eb="2">
      <t>チョウナイ</t>
    </rPh>
    <rPh sb="2" eb="5">
      <t>コウレイシャ</t>
    </rPh>
    <rPh sb="6" eb="8">
      <t>タイショウ</t>
    </rPh>
    <rPh sb="12" eb="13">
      <t>イ</t>
    </rPh>
    <rPh sb="17" eb="19">
      <t>ナカマ</t>
    </rPh>
    <rPh sb="23" eb="25">
      <t>モクテキ</t>
    </rPh>
    <rPh sb="26" eb="28">
      <t>サマザマ</t>
    </rPh>
    <rPh sb="29" eb="31">
      <t>ガクシュウ</t>
    </rPh>
    <rPh sb="31" eb="33">
      <t>ケイタイ</t>
    </rPh>
    <rPh sb="34" eb="36">
      <t>ジッシ</t>
    </rPh>
    <phoneticPr fontId="3"/>
  </si>
  <si>
    <t>嵐山町</t>
    <rPh sb="0" eb="2">
      <t>ランザン</t>
    </rPh>
    <rPh sb="2" eb="3">
      <t>マチ</t>
    </rPh>
    <phoneticPr fontId="4"/>
  </si>
  <si>
    <t>童ごこち（ブックスタート）</t>
    <rPh sb="0" eb="1">
      <t>ワラベ</t>
    </rPh>
    <phoneticPr fontId="3"/>
  </si>
  <si>
    <t>ふれあい教室</t>
    <rPh sb="4" eb="6">
      <t>キョウシツ</t>
    </rPh>
    <phoneticPr fontId="3"/>
  </si>
  <si>
    <t>小学校と公民館を会場に、地域の方を講師に招いた体験学習教室。小学生と祖父母の交流を図る。</t>
  </si>
  <si>
    <t>生涯学習出前講座</t>
  </si>
  <si>
    <t>町民のグループ・サークル等が主催する集会に町職員が伺い、行政等に関する助言を行う。</t>
  </si>
  <si>
    <t>町民・企業対象「人権・男女共同参画講演会」</t>
  </si>
  <si>
    <t>町民・企業対象「人権・男女共同参画講演会」（町と共催）の開催。</t>
  </si>
  <si>
    <t>親の学習</t>
    <rPh sb="0" eb="1">
      <t>オヤ</t>
    </rPh>
    <rPh sb="2" eb="4">
      <t>ガクシュウ</t>
    </rPh>
    <phoneticPr fontId="3"/>
  </si>
  <si>
    <t>人権・同和研修会</t>
    <rPh sb="0" eb="2">
      <t>ジンケン</t>
    </rPh>
    <rPh sb="3" eb="5">
      <t>ドウワ</t>
    </rPh>
    <rPh sb="5" eb="8">
      <t>ケンシュウカイ</t>
    </rPh>
    <phoneticPr fontId="3"/>
  </si>
  <si>
    <t>郷土芸能際万作サミットin川島</t>
    <rPh sb="0" eb="2">
      <t>キョウド</t>
    </rPh>
    <rPh sb="2" eb="4">
      <t>ゲイノウ</t>
    </rPh>
    <rPh sb="4" eb="5">
      <t>サイ</t>
    </rPh>
    <rPh sb="5" eb="7">
      <t>マンサク</t>
    </rPh>
    <rPh sb="13" eb="15">
      <t>カワジマ</t>
    </rPh>
    <phoneticPr fontId="3"/>
  </si>
  <si>
    <t>川島町に伝わる伝統芸能や、日本各地の民謡等の発表を行う。</t>
    <rPh sb="0" eb="3">
      <t>カワジママチ</t>
    </rPh>
    <rPh sb="4" eb="5">
      <t>ツタ</t>
    </rPh>
    <rPh sb="7" eb="9">
      <t>デントウ</t>
    </rPh>
    <rPh sb="9" eb="11">
      <t>ゲイノウ</t>
    </rPh>
    <rPh sb="13" eb="15">
      <t>ニホン</t>
    </rPh>
    <rPh sb="15" eb="17">
      <t>カクチ</t>
    </rPh>
    <rPh sb="18" eb="20">
      <t>ミンヨウ</t>
    </rPh>
    <rPh sb="20" eb="21">
      <t>トウ</t>
    </rPh>
    <rPh sb="22" eb="24">
      <t>ハッピョウ</t>
    </rPh>
    <rPh sb="25" eb="26">
      <t>オコナ</t>
    </rPh>
    <phoneticPr fontId="3"/>
  </si>
  <si>
    <t>川島町</t>
    <rPh sb="0" eb="2">
      <t>カワジマ</t>
    </rPh>
    <rPh sb="2" eb="3">
      <t>マチ</t>
    </rPh>
    <phoneticPr fontId="4"/>
  </si>
  <si>
    <t>生涯学習フェスティバル</t>
    <rPh sb="0" eb="2">
      <t>ショウガイ</t>
    </rPh>
    <rPh sb="2" eb="4">
      <t>ガクシュウ</t>
    </rPh>
    <phoneticPr fontId="3"/>
  </si>
  <si>
    <t>川島町中央文化展</t>
    <rPh sb="0" eb="3">
      <t>カワジママチ</t>
    </rPh>
    <rPh sb="3" eb="5">
      <t>チュウオウ</t>
    </rPh>
    <rPh sb="5" eb="7">
      <t>ブンカ</t>
    </rPh>
    <rPh sb="7" eb="8">
      <t>テン</t>
    </rPh>
    <phoneticPr fontId="3"/>
  </si>
  <si>
    <t>吉見町文化祭</t>
    <rPh sb="0" eb="3">
      <t>ヨシミマチ</t>
    </rPh>
    <rPh sb="3" eb="6">
      <t>ブンカサイ</t>
    </rPh>
    <phoneticPr fontId="3"/>
  </si>
  <si>
    <t>吉見町教育委員会として吉見町文化祭（作品展示、舞台発表）を実施。最終開催日の11月3日は町長部局と共催の「よしみまつり」の事業となっている。</t>
    <rPh sb="0" eb="3">
      <t>ヨシミマチ</t>
    </rPh>
    <rPh sb="3" eb="5">
      <t>キョウイク</t>
    </rPh>
    <rPh sb="5" eb="8">
      <t>イインカイ</t>
    </rPh>
    <rPh sb="11" eb="14">
      <t>ヨシミマチ</t>
    </rPh>
    <rPh sb="14" eb="17">
      <t>ブンカサイ</t>
    </rPh>
    <rPh sb="18" eb="20">
      <t>サクヒン</t>
    </rPh>
    <rPh sb="20" eb="22">
      <t>テンジ</t>
    </rPh>
    <rPh sb="23" eb="25">
      <t>ブタイ</t>
    </rPh>
    <rPh sb="25" eb="27">
      <t>ハッピョウ</t>
    </rPh>
    <rPh sb="29" eb="31">
      <t>ジッシ</t>
    </rPh>
    <rPh sb="32" eb="34">
      <t>サイシュウ</t>
    </rPh>
    <rPh sb="34" eb="36">
      <t>カイサイ</t>
    </rPh>
    <rPh sb="36" eb="37">
      <t>ビ</t>
    </rPh>
    <rPh sb="40" eb="41">
      <t>ガツ</t>
    </rPh>
    <rPh sb="42" eb="43">
      <t>ニチ</t>
    </rPh>
    <rPh sb="44" eb="46">
      <t>チョウチョウ</t>
    </rPh>
    <rPh sb="46" eb="48">
      <t>ブキョク</t>
    </rPh>
    <rPh sb="49" eb="51">
      <t>キョウサイ</t>
    </rPh>
    <rPh sb="61" eb="63">
      <t>ジギョウ</t>
    </rPh>
    <phoneticPr fontId="3"/>
  </si>
  <si>
    <t>健康料理教室</t>
    <rPh sb="0" eb="2">
      <t>ケンコウ</t>
    </rPh>
    <rPh sb="2" eb="4">
      <t>リョウリ</t>
    </rPh>
    <rPh sb="4" eb="6">
      <t>キョウシツ</t>
    </rPh>
    <phoneticPr fontId="3"/>
  </si>
  <si>
    <t>乳幼児と中学生のふれあい授業</t>
    <rPh sb="0" eb="3">
      <t>ニュウヨウジ</t>
    </rPh>
    <rPh sb="4" eb="6">
      <t>チュウガク</t>
    </rPh>
    <rPh sb="6" eb="7">
      <t>セイ</t>
    </rPh>
    <rPh sb="12" eb="14">
      <t>ジュギョウ</t>
    </rPh>
    <phoneticPr fontId="3"/>
  </si>
  <si>
    <t>鳩山中学生を対象に、乳幼児やその保護者と触れ合う機会を設け、赤ちゃんのかわいらしさや命の大切さ、親への感謝の気持ちを学ぶ。</t>
    <rPh sb="0" eb="2">
      <t>ハトヤマ</t>
    </rPh>
    <rPh sb="2" eb="5">
      <t>チュウガクセイ</t>
    </rPh>
    <rPh sb="6" eb="8">
      <t>タイショウ</t>
    </rPh>
    <rPh sb="10" eb="13">
      <t>ニュウヨウジ</t>
    </rPh>
    <rPh sb="16" eb="19">
      <t>ホゴシャ</t>
    </rPh>
    <rPh sb="20" eb="21">
      <t>フ</t>
    </rPh>
    <rPh sb="22" eb="23">
      <t>ア</t>
    </rPh>
    <rPh sb="24" eb="26">
      <t>キカイ</t>
    </rPh>
    <rPh sb="27" eb="28">
      <t>モウ</t>
    </rPh>
    <rPh sb="30" eb="31">
      <t>アカ</t>
    </rPh>
    <rPh sb="42" eb="43">
      <t>イノチ</t>
    </rPh>
    <rPh sb="44" eb="46">
      <t>タイセツ</t>
    </rPh>
    <rPh sb="48" eb="49">
      <t>オヤ</t>
    </rPh>
    <rPh sb="51" eb="53">
      <t>カンシャ</t>
    </rPh>
    <rPh sb="54" eb="56">
      <t>キモ</t>
    </rPh>
    <rPh sb="58" eb="59">
      <t>マナ</t>
    </rPh>
    <phoneticPr fontId="3"/>
  </si>
  <si>
    <t>就学時健康診断の際、保護者を対象に講演会を実施。</t>
    <rPh sb="0" eb="2">
      <t>シュウガク</t>
    </rPh>
    <rPh sb="2" eb="3">
      <t>ジ</t>
    </rPh>
    <rPh sb="3" eb="5">
      <t>ケンコウ</t>
    </rPh>
    <rPh sb="5" eb="7">
      <t>シンダン</t>
    </rPh>
    <rPh sb="8" eb="9">
      <t>サイ</t>
    </rPh>
    <rPh sb="10" eb="13">
      <t>ホゴシャ</t>
    </rPh>
    <rPh sb="14" eb="16">
      <t>タイショウ</t>
    </rPh>
    <rPh sb="17" eb="20">
      <t>コウエンカイ</t>
    </rPh>
    <rPh sb="21" eb="23">
      <t>ジッシ</t>
    </rPh>
    <phoneticPr fontId="3"/>
  </si>
  <si>
    <t>ときがわ町</t>
    <rPh sb="4" eb="5">
      <t>マチ</t>
    </rPh>
    <phoneticPr fontId="4"/>
  </si>
  <si>
    <t>ときめき塾</t>
    <rPh sb="4" eb="5">
      <t>ジュク</t>
    </rPh>
    <phoneticPr fontId="3"/>
  </si>
  <si>
    <t>子ども大学ほんじょう</t>
    <rPh sb="0" eb="1">
      <t>コ</t>
    </rPh>
    <rPh sb="3" eb="5">
      <t>ダイガク</t>
    </rPh>
    <phoneticPr fontId="3"/>
  </si>
  <si>
    <t>就学時健診時に小学生になる子どもを持つ保護者を対象に親としての学習を行う。</t>
    <rPh sb="0" eb="2">
      <t>シュウガク</t>
    </rPh>
    <rPh sb="2" eb="3">
      <t>ジ</t>
    </rPh>
    <rPh sb="3" eb="5">
      <t>ケンシン</t>
    </rPh>
    <rPh sb="4" eb="5">
      <t>シン</t>
    </rPh>
    <rPh sb="5" eb="6">
      <t>ジ</t>
    </rPh>
    <rPh sb="7" eb="10">
      <t>ショウガクセイ</t>
    </rPh>
    <rPh sb="13" eb="14">
      <t>コ</t>
    </rPh>
    <rPh sb="17" eb="18">
      <t>モ</t>
    </rPh>
    <rPh sb="19" eb="22">
      <t>ホゴシャ</t>
    </rPh>
    <rPh sb="23" eb="25">
      <t>タイショウ</t>
    </rPh>
    <rPh sb="26" eb="27">
      <t>オヤ</t>
    </rPh>
    <rPh sb="31" eb="33">
      <t>ガクシュウ</t>
    </rPh>
    <rPh sb="34" eb="35">
      <t>オコナ</t>
    </rPh>
    <phoneticPr fontId="3"/>
  </si>
  <si>
    <t>ふかや市民大学</t>
    <rPh sb="3" eb="5">
      <t>シミン</t>
    </rPh>
    <rPh sb="5" eb="7">
      <t>ダイガク</t>
    </rPh>
    <phoneticPr fontId="3"/>
  </si>
  <si>
    <t>市内在住又は在勤の16歳以上の方を対象に講座を行う。</t>
    <rPh sb="0" eb="2">
      <t>シナイ</t>
    </rPh>
    <rPh sb="2" eb="4">
      <t>ザイジュウ</t>
    </rPh>
    <rPh sb="4" eb="5">
      <t>マタ</t>
    </rPh>
    <rPh sb="6" eb="8">
      <t>ザイキン</t>
    </rPh>
    <rPh sb="11" eb="12">
      <t>サイ</t>
    </rPh>
    <rPh sb="12" eb="14">
      <t>イジョウ</t>
    </rPh>
    <rPh sb="15" eb="16">
      <t>カタ</t>
    </rPh>
    <rPh sb="17" eb="19">
      <t>タイショウ</t>
    </rPh>
    <rPh sb="20" eb="22">
      <t>コウザ</t>
    </rPh>
    <rPh sb="23" eb="24">
      <t>オコナ</t>
    </rPh>
    <phoneticPr fontId="3"/>
  </si>
  <si>
    <t>地域の大学や市町・企業・団体が連携して、子どもの知的好奇心を刺激する学びの機会を提供する事業である。</t>
    <rPh sb="0" eb="2">
      <t>チイキ</t>
    </rPh>
    <rPh sb="3" eb="5">
      <t>ダイガク</t>
    </rPh>
    <rPh sb="6" eb="8">
      <t>シチョウ</t>
    </rPh>
    <rPh sb="9" eb="11">
      <t>キギョウ</t>
    </rPh>
    <rPh sb="12" eb="14">
      <t>ダンタイ</t>
    </rPh>
    <rPh sb="15" eb="17">
      <t>レンケイ</t>
    </rPh>
    <rPh sb="20" eb="21">
      <t>コ</t>
    </rPh>
    <rPh sb="24" eb="26">
      <t>チテキ</t>
    </rPh>
    <rPh sb="26" eb="29">
      <t>コウキシン</t>
    </rPh>
    <rPh sb="30" eb="32">
      <t>シゲキ</t>
    </rPh>
    <rPh sb="34" eb="35">
      <t>マナ</t>
    </rPh>
    <rPh sb="37" eb="39">
      <t>キカイ</t>
    </rPh>
    <rPh sb="40" eb="42">
      <t>テイキョウ</t>
    </rPh>
    <rPh sb="44" eb="46">
      <t>ジギョウ</t>
    </rPh>
    <phoneticPr fontId="3"/>
  </si>
  <si>
    <t>人権の尊重が私たちの日常生活の中に「文化」として定着し、豊かで暮らしやすい社会の実現を目指す事を趣旨とした事業である。</t>
    <rPh sb="0" eb="2">
      <t>ジンケン</t>
    </rPh>
    <rPh sb="3" eb="5">
      <t>ソンチョウ</t>
    </rPh>
    <rPh sb="6" eb="7">
      <t>ワタシ</t>
    </rPh>
    <rPh sb="10" eb="12">
      <t>ニチジョウ</t>
    </rPh>
    <rPh sb="12" eb="14">
      <t>セイカツ</t>
    </rPh>
    <rPh sb="15" eb="16">
      <t>ナカ</t>
    </rPh>
    <rPh sb="18" eb="20">
      <t>ブンカ</t>
    </rPh>
    <rPh sb="24" eb="26">
      <t>テイチャク</t>
    </rPh>
    <rPh sb="28" eb="29">
      <t>ユタ</t>
    </rPh>
    <rPh sb="31" eb="32">
      <t>ク</t>
    </rPh>
    <rPh sb="37" eb="39">
      <t>シャカイ</t>
    </rPh>
    <rPh sb="40" eb="42">
      <t>ジツゲン</t>
    </rPh>
    <rPh sb="43" eb="45">
      <t>メザ</t>
    </rPh>
    <rPh sb="46" eb="47">
      <t>コト</t>
    </rPh>
    <rPh sb="48" eb="50">
      <t>シュシ</t>
    </rPh>
    <rPh sb="53" eb="55">
      <t>ジギョウ</t>
    </rPh>
    <phoneticPr fontId="3"/>
  </si>
  <si>
    <t>かみかわ駅伝</t>
    <rPh sb="4" eb="6">
      <t>エキデン</t>
    </rPh>
    <phoneticPr fontId="3"/>
  </si>
  <si>
    <t>上里町</t>
    <rPh sb="0" eb="2">
      <t>カミサト</t>
    </rPh>
    <rPh sb="2" eb="3">
      <t>マチ</t>
    </rPh>
    <phoneticPr fontId="4"/>
  </si>
  <si>
    <t>親となるための学習</t>
    <rPh sb="0" eb="1">
      <t>オヤ</t>
    </rPh>
    <rPh sb="7" eb="9">
      <t>ガクシュウ</t>
    </rPh>
    <phoneticPr fontId="3"/>
  </si>
  <si>
    <t>親子料理教室</t>
    <rPh sb="0" eb="2">
      <t>オヤコ</t>
    </rPh>
    <rPh sb="2" eb="4">
      <t>リョウリ</t>
    </rPh>
    <rPh sb="4" eb="6">
      <t>キョウシツ</t>
    </rPh>
    <phoneticPr fontId="3"/>
  </si>
  <si>
    <t>こむぎっち料理教室</t>
    <rPh sb="5" eb="7">
      <t>リョウリ</t>
    </rPh>
    <rPh sb="7" eb="9">
      <t>キョウシツ</t>
    </rPh>
    <phoneticPr fontId="3"/>
  </si>
  <si>
    <t>町の保健センターと連携し、食育推進と町の特産品である小麦粉へ関心を持ってもらうことを目的に料理教室を行っております。</t>
    <rPh sb="0" eb="1">
      <t>マチ</t>
    </rPh>
    <rPh sb="2" eb="4">
      <t>ホケン</t>
    </rPh>
    <rPh sb="9" eb="11">
      <t>レンケイ</t>
    </rPh>
    <rPh sb="13" eb="15">
      <t>ショクイク</t>
    </rPh>
    <rPh sb="15" eb="17">
      <t>スイシン</t>
    </rPh>
    <rPh sb="18" eb="19">
      <t>マチ</t>
    </rPh>
    <rPh sb="20" eb="22">
      <t>トクサン</t>
    </rPh>
    <rPh sb="22" eb="23">
      <t>ヒン</t>
    </rPh>
    <rPh sb="26" eb="29">
      <t>コムギコ</t>
    </rPh>
    <rPh sb="30" eb="32">
      <t>カンシン</t>
    </rPh>
    <rPh sb="33" eb="34">
      <t>モ</t>
    </rPh>
    <rPh sb="42" eb="44">
      <t>モクテキ</t>
    </rPh>
    <rPh sb="45" eb="47">
      <t>リョウリ</t>
    </rPh>
    <rPh sb="47" eb="49">
      <t>キョウシツ</t>
    </rPh>
    <rPh sb="50" eb="51">
      <t>オコナ</t>
    </rPh>
    <phoneticPr fontId="3"/>
  </si>
  <si>
    <t>上里町</t>
    <rPh sb="0" eb="3">
      <t>カミサトマチ</t>
    </rPh>
    <phoneticPr fontId="4"/>
  </si>
  <si>
    <t>明るい地域づくり推進委員会・研修会・講演会</t>
    <rPh sb="0" eb="1">
      <t>アカ</t>
    </rPh>
    <rPh sb="3" eb="5">
      <t>チイキ</t>
    </rPh>
    <rPh sb="8" eb="10">
      <t>スイシン</t>
    </rPh>
    <rPh sb="10" eb="13">
      <t>イインカイ</t>
    </rPh>
    <rPh sb="14" eb="17">
      <t>ケンシュウカイ</t>
    </rPh>
    <rPh sb="18" eb="21">
      <t>コウエンカイ</t>
    </rPh>
    <phoneticPr fontId="3"/>
  </si>
  <si>
    <t>人権問題を正しく理解し、差別のない明るい地域社会づくりを目的とし、研修会・講演会を行う。</t>
    <rPh sb="0" eb="2">
      <t>ジンケン</t>
    </rPh>
    <rPh sb="2" eb="4">
      <t>モンダイ</t>
    </rPh>
    <rPh sb="5" eb="6">
      <t>タダ</t>
    </rPh>
    <rPh sb="8" eb="10">
      <t>リカイ</t>
    </rPh>
    <rPh sb="12" eb="14">
      <t>サベツ</t>
    </rPh>
    <rPh sb="17" eb="18">
      <t>アカ</t>
    </rPh>
    <rPh sb="20" eb="22">
      <t>チイキ</t>
    </rPh>
    <rPh sb="22" eb="24">
      <t>シャカイ</t>
    </rPh>
    <rPh sb="28" eb="30">
      <t>モクテキ</t>
    </rPh>
    <rPh sb="33" eb="36">
      <t>ケンシュウカイ</t>
    </rPh>
    <rPh sb="37" eb="40">
      <t>コウエンカイ</t>
    </rPh>
    <rPh sb="41" eb="42">
      <t>オコナ</t>
    </rPh>
    <phoneticPr fontId="3"/>
  </si>
  <si>
    <t>すこやか子育て講座</t>
    <rPh sb="4" eb="6">
      <t>コソダ</t>
    </rPh>
    <rPh sb="7" eb="9">
      <t>コウザ</t>
    </rPh>
    <phoneticPr fontId="3"/>
  </si>
  <si>
    <t>寄居町</t>
    <rPh sb="0" eb="2">
      <t>ヨリイ</t>
    </rPh>
    <rPh sb="2" eb="3">
      <t>マチ</t>
    </rPh>
    <phoneticPr fontId="4"/>
  </si>
  <si>
    <t>寄居町駅伝競走大会</t>
    <rPh sb="0" eb="3">
      <t>ヨリイマチ</t>
    </rPh>
    <rPh sb="3" eb="5">
      <t>エキデン</t>
    </rPh>
    <rPh sb="5" eb="7">
      <t>キョウソウ</t>
    </rPh>
    <rPh sb="7" eb="9">
      <t>タイカイ</t>
    </rPh>
    <phoneticPr fontId="3"/>
  </si>
  <si>
    <t>人権問題研修会</t>
    <rPh sb="0" eb="2">
      <t>ジンケン</t>
    </rPh>
    <rPh sb="2" eb="4">
      <t>モンダイ</t>
    </rPh>
    <rPh sb="4" eb="7">
      <t>ケンシュウカイ</t>
    </rPh>
    <phoneticPr fontId="3"/>
  </si>
  <si>
    <t>町民ハイキング</t>
    <rPh sb="0" eb="2">
      <t>チョウミン</t>
    </rPh>
    <phoneticPr fontId="3"/>
  </si>
  <si>
    <t>町民体育祭</t>
    <rPh sb="0" eb="2">
      <t>チョウミン</t>
    </rPh>
    <rPh sb="2" eb="5">
      <t>タイイクサイ</t>
    </rPh>
    <phoneticPr fontId="3"/>
  </si>
  <si>
    <t>横瀬町</t>
    <rPh sb="0" eb="2">
      <t>ヨコゼ</t>
    </rPh>
    <rPh sb="2" eb="3">
      <t>マチ</t>
    </rPh>
    <phoneticPr fontId="4"/>
  </si>
  <si>
    <t>図書館見学・総合学習等の受入れ</t>
    <rPh sb="0" eb="3">
      <t>トショカン</t>
    </rPh>
    <rPh sb="3" eb="5">
      <t>ケンガク</t>
    </rPh>
    <rPh sb="6" eb="8">
      <t>ソウゴウ</t>
    </rPh>
    <rPh sb="8" eb="10">
      <t>ガクシュウ</t>
    </rPh>
    <rPh sb="10" eb="11">
      <t>トウ</t>
    </rPh>
    <rPh sb="12" eb="13">
      <t>ウ</t>
    </rPh>
    <rPh sb="13" eb="14">
      <t>イ</t>
    </rPh>
    <phoneticPr fontId="3"/>
  </si>
  <si>
    <t>セカンドブック事業</t>
    <rPh sb="7" eb="9">
      <t>ジギョウ</t>
    </rPh>
    <phoneticPr fontId="3"/>
  </si>
  <si>
    <t>おじいちゃんおばあちゃんのたまて箱</t>
    <rPh sb="16" eb="17">
      <t>バコ</t>
    </rPh>
    <phoneticPr fontId="3"/>
  </si>
  <si>
    <t>ブックスタート事業</t>
    <rPh sb="7" eb="9">
      <t>ジギョウ</t>
    </rPh>
    <phoneticPr fontId="3"/>
  </si>
  <si>
    <t>読み聞かせ養成講座　初級</t>
    <rPh sb="0" eb="1">
      <t>ヨ</t>
    </rPh>
    <rPh sb="2" eb="3">
      <t>キ</t>
    </rPh>
    <rPh sb="5" eb="7">
      <t>ヨウセイ</t>
    </rPh>
    <rPh sb="7" eb="9">
      <t>コウザ</t>
    </rPh>
    <rPh sb="10" eb="12">
      <t>ショキュウ</t>
    </rPh>
    <phoneticPr fontId="3"/>
  </si>
  <si>
    <t>ボランティア活動経験者を対象に、読み聞かせの講話や実技指導をすることで、ボランティア活動のレベルアップを図る。</t>
    <rPh sb="6" eb="8">
      <t>カツドウ</t>
    </rPh>
    <rPh sb="8" eb="11">
      <t>ケイケンシャ</t>
    </rPh>
    <rPh sb="12" eb="14">
      <t>タイショウ</t>
    </rPh>
    <rPh sb="16" eb="17">
      <t>ヨ</t>
    </rPh>
    <rPh sb="18" eb="19">
      <t>キ</t>
    </rPh>
    <rPh sb="22" eb="24">
      <t>コウワ</t>
    </rPh>
    <rPh sb="25" eb="27">
      <t>ジツギ</t>
    </rPh>
    <rPh sb="27" eb="29">
      <t>シドウ</t>
    </rPh>
    <rPh sb="42" eb="44">
      <t>カツドウ</t>
    </rPh>
    <rPh sb="52" eb="53">
      <t>ハカ</t>
    </rPh>
    <phoneticPr fontId="3"/>
  </si>
  <si>
    <t>うたってあそんでわくわく親子の絵本講座</t>
    <rPh sb="12" eb="14">
      <t>オヤコ</t>
    </rPh>
    <rPh sb="15" eb="17">
      <t>エホン</t>
    </rPh>
    <rPh sb="17" eb="19">
      <t>コウザ</t>
    </rPh>
    <phoneticPr fontId="3"/>
  </si>
  <si>
    <t>乳幼児とその保護者を対象に、手遊びや簡単な工作等を交えながら、本を通して親子のコミュニケーションを育む。</t>
    <rPh sb="0" eb="3">
      <t>ニュウヨウジ</t>
    </rPh>
    <rPh sb="6" eb="9">
      <t>ホゴシャ</t>
    </rPh>
    <rPh sb="10" eb="12">
      <t>タイショウ</t>
    </rPh>
    <rPh sb="14" eb="16">
      <t>テアソ</t>
    </rPh>
    <rPh sb="18" eb="20">
      <t>カンタン</t>
    </rPh>
    <rPh sb="21" eb="23">
      <t>コウサク</t>
    </rPh>
    <rPh sb="23" eb="24">
      <t>トウ</t>
    </rPh>
    <rPh sb="25" eb="26">
      <t>マジ</t>
    </rPh>
    <rPh sb="31" eb="32">
      <t>ホン</t>
    </rPh>
    <rPh sb="33" eb="34">
      <t>トオ</t>
    </rPh>
    <rPh sb="36" eb="38">
      <t>オヤコ</t>
    </rPh>
    <rPh sb="49" eb="50">
      <t>ハグク</t>
    </rPh>
    <phoneticPr fontId="3"/>
  </si>
  <si>
    <t>定例おはなし会</t>
    <rPh sb="0" eb="2">
      <t>テイレイ</t>
    </rPh>
    <rPh sb="6" eb="7">
      <t>カイ</t>
    </rPh>
    <phoneticPr fontId="3"/>
  </si>
  <si>
    <t>幼児や児童を対象にした、絵本の読み聞かせや紙芝居などを行っている。</t>
    <rPh sb="0" eb="2">
      <t>ヨウジ</t>
    </rPh>
    <rPh sb="3" eb="5">
      <t>ジドウ</t>
    </rPh>
    <rPh sb="6" eb="8">
      <t>タイショウ</t>
    </rPh>
    <rPh sb="12" eb="14">
      <t>エホン</t>
    </rPh>
    <rPh sb="15" eb="16">
      <t>ヨ</t>
    </rPh>
    <rPh sb="17" eb="18">
      <t>キ</t>
    </rPh>
    <rPh sb="21" eb="24">
      <t>カミシバイ</t>
    </rPh>
    <rPh sb="27" eb="28">
      <t>オコナ</t>
    </rPh>
    <phoneticPr fontId="3"/>
  </si>
  <si>
    <t>成年後見制度入門講座</t>
    <rPh sb="0" eb="2">
      <t>セイネン</t>
    </rPh>
    <rPh sb="2" eb="4">
      <t>コウケン</t>
    </rPh>
    <rPh sb="4" eb="6">
      <t>セイド</t>
    </rPh>
    <rPh sb="6" eb="8">
      <t>ニュウモン</t>
    </rPh>
    <rPh sb="8" eb="10">
      <t>コウザ</t>
    </rPh>
    <phoneticPr fontId="3"/>
  </si>
  <si>
    <t>加須市</t>
    <rPh sb="0" eb="3">
      <t>カゾシ</t>
    </rPh>
    <phoneticPr fontId="4"/>
  </si>
  <si>
    <t>かすかべし出前講座</t>
  </si>
  <si>
    <t>市職員・市民講師を市民の生涯学習の場に派遣し、講義・実技等を行う。</t>
  </si>
  <si>
    <t>障がい者の団体、個人による作品展示会、一週間開催する。</t>
    <rPh sb="0" eb="1">
      <t>ショウ</t>
    </rPh>
    <rPh sb="3" eb="4">
      <t>シャ</t>
    </rPh>
    <rPh sb="5" eb="7">
      <t>ダンタイ</t>
    </rPh>
    <rPh sb="8" eb="10">
      <t>コジン</t>
    </rPh>
    <rPh sb="13" eb="15">
      <t>サクヒン</t>
    </rPh>
    <rPh sb="15" eb="18">
      <t>テンジカイ</t>
    </rPh>
    <rPh sb="19" eb="22">
      <t>イッシュウカン</t>
    </rPh>
    <rPh sb="22" eb="24">
      <t>カイサイ</t>
    </rPh>
    <phoneticPr fontId="3"/>
  </si>
  <si>
    <t>子育てサロン（内牧プレイルーム）</t>
    <rPh sb="0" eb="2">
      <t>コソダ</t>
    </rPh>
    <rPh sb="7" eb="9">
      <t>ウチマキ</t>
    </rPh>
    <phoneticPr fontId="3"/>
  </si>
  <si>
    <t>春日部市ビデオフェスティバル</t>
    <rPh sb="0" eb="4">
      <t>カスカベシ</t>
    </rPh>
    <phoneticPr fontId="3"/>
  </si>
  <si>
    <t>春日部市</t>
    <rPh sb="0" eb="4">
      <t>カスカベシ</t>
    </rPh>
    <phoneticPr fontId="4"/>
  </si>
  <si>
    <t>生涯学習市民塾</t>
    <rPh sb="0" eb="2">
      <t>ショウガイ</t>
    </rPh>
    <rPh sb="2" eb="4">
      <t>ガクシュウ</t>
    </rPh>
    <rPh sb="4" eb="6">
      <t>シミン</t>
    </rPh>
    <rPh sb="6" eb="7">
      <t>ジュク</t>
    </rPh>
    <phoneticPr fontId="3"/>
  </si>
  <si>
    <t>市民パソコンセミナー</t>
    <rPh sb="0" eb="2">
      <t>シミン</t>
    </rPh>
    <phoneticPr fontId="3"/>
  </si>
  <si>
    <t>異学齢の児童が2泊3日間、公民館に宿泊して通学する。</t>
  </si>
  <si>
    <t>放課後に学校の施設を会場とした、学びや遊びなどの活動を通じた、子どもたちの居場所づくり。</t>
  </si>
  <si>
    <t>子ども大学はにゅう</t>
    <rPh sb="0" eb="1">
      <t>コ</t>
    </rPh>
    <rPh sb="3" eb="5">
      <t>ダイガク</t>
    </rPh>
    <phoneticPr fontId="3"/>
  </si>
  <si>
    <t>大学を会場とし、大学の講師が子どもたちに学校外の学びの場を提供する。</t>
  </si>
  <si>
    <t>羽生市生涯学習出前講座</t>
    <rPh sb="0" eb="3">
      <t>ハニュウシ</t>
    </rPh>
    <rPh sb="3" eb="5">
      <t>ショウガイ</t>
    </rPh>
    <rPh sb="5" eb="7">
      <t>ガクシュウ</t>
    </rPh>
    <rPh sb="7" eb="9">
      <t>デマエ</t>
    </rPh>
    <rPh sb="9" eb="11">
      <t>コウザ</t>
    </rPh>
    <phoneticPr fontId="3"/>
  </si>
  <si>
    <t>市職員が講師となって、市民の市政に関する知識を深める。</t>
    <rPh sb="0" eb="1">
      <t>シ</t>
    </rPh>
    <rPh sb="1" eb="3">
      <t>ショクイン</t>
    </rPh>
    <rPh sb="4" eb="6">
      <t>コウシ</t>
    </rPh>
    <rPh sb="11" eb="13">
      <t>シミン</t>
    </rPh>
    <rPh sb="14" eb="16">
      <t>シセイ</t>
    </rPh>
    <rPh sb="17" eb="18">
      <t>カン</t>
    </rPh>
    <rPh sb="20" eb="22">
      <t>チシキ</t>
    </rPh>
    <rPh sb="23" eb="24">
      <t>フカ</t>
    </rPh>
    <phoneticPr fontId="3"/>
  </si>
  <si>
    <t>羽生市人権教育指導者研修会</t>
    <rPh sb="0" eb="3">
      <t>ハニュウシ</t>
    </rPh>
    <rPh sb="3" eb="5">
      <t>ジンケン</t>
    </rPh>
    <rPh sb="5" eb="7">
      <t>キョウイク</t>
    </rPh>
    <rPh sb="7" eb="10">
      <t>シドウシャ</t>
    </rPh>
    <rPh sb="10" eb="13">
      <t>ケンシュウカイ</t>
    </rPh>
    <phoneticPr fontId="3"/>
  </si>
  <si>
    <t>市内団体等に向けて、人権問題に対する正しい認識と理解を深める。</t>
    <rPh sb="0" eb="2">
      <t>シナイ</t>
    </rPh>
    <rPh sb="2" eb="4">
      <t>ダンタイ</t>
    </rPh>
    <rPh sb="4" eb="5">
      <t>ナド</t>
    </rPh>
    <rPh sb="6" eb="7">
      <t>ム</t>
    </rPh>
    <phoneticPr fontId="3"/>
  </si>
  <si>
    <t>羽生市</t>
    <rPh sb="0" eb="3">
      <t>ハニュウシ</t>
    </rPh>
    <phoneticPr fontId="4"/>
  </si>
  <si>
    <t>家庭教育支援事業</t>
    <rPh sb="0" eb="2">
      <t>カテイ</t>
    </rPh>
    <rPh sb="2" eb="4">
      <t>キョウイク</t>
    </rPh>
    <rPh sb="4" eb="6">
      <t>シエン</t>
    </rPh>
    <rPh sb="6" eb="8">
      <t>ジギョウ</t>
    </rPh>
    <phoneticPr fontId="3"/>
  </si>
  <si>
    <t>家庭や保護者の教育力の向上を支援するため、家庭教育アドバイザーによる講座を開催。</t>
  </si>
  <si>
    <t>デートＤＶ防止に関する講座等の実施</t>
    <rPh sb="5" eb="7">
      <t>ボウシ</t>
    </rPh>
    <rPh sb="8" eb="9">
      <t>カン</t>
    </rPh>
    <rPh sb="11" eb="14">
      <t>コウザトウ</t>
    </rPh>
    <rPh sb="15" eb="17">
      <t>ジッシ</t>
    </rPh>
    <phoneticPr fontId="3"/>
  </si>
  <si>
    <t>高校に出向いてデートＤＶをテーマにした出前講座。</t>
    <rPh sb="0" eb="2">
      <t>コウコウ</t>
    </rPh>
    <rPh sb="3" eb="5">
      <t>デム</t>
    </rPh>
    <rPh sb="19" eb="20">
      <t>デ</t>
    </rPh>
    <rPh sb="20" eb="21">
      <t>マエ</t>
    </rPh>
    <rPh sb="21" eb="23">
      <t>コウザ</t>
    </rPh>
    <phoneticPr fontId="3"/>
  </si>
  <si>
    <t>子育て講座（小学校）</t>
    <rPh sb="0" eb="2">
      <t>コソダ</t>
    </rPh>
    <rPh sb="3" eb="5">
      <t>コウザ</t>
    </rPh>
    <rPh sb="6" eb="9">
      <t>ショウガッコウ</t>
    </rPh>
    <phoneticPr fontId="3"/>
  </si>
  <si>
    <t>子育て講座（中学校）</t>
    <rPh sb="0" eb="2">
      <t>コソダ</t>
    </rPh>
    <rPh sb="3" eb="5">
      <t>コウザ</t>
    </rPh>
    <rPh sb="6" eb="9">
      <t>チュウガッコウ</t>
    </rPh>
    <phoneticPr fontId="3"/>
  </si>
  <si>
    <t>地域の方と市内11会場で開催する成人式。式典の部、催し物の部の二部構成で実施。</t>
    <rPh sb="0" eb="2">
      <t>チイキ</t>
    </rPh>
    <rPh sb="3" eb="4">
      <t>カタ</t>
    </rPh>
    <rPh sb="5" eb="7">
      <t>シナイ</t>
    </rPh>
    <rPh sb="9" eb="11">
      <t>カイジョウ</t>
    </rPh>
    <rPh sb="12" eb="14">
      <t>カイサイ</t>
    </rPh>
    <rPh sb="16" eb="18">
      <t>セイジン</t>
    </rPh>
    <rPh sb="18" eb="19">
      <t>シキ</t>
    </rPh>
    <rPh sb="20" eb="22">
      <t>シキテン</t>
    </rPh>
    <rPh sb="23" eb="24">
      <t>ブ</t>
    </rPh>
    <rPh sb="25" eb="26">
      <t>モヨオ</t>
    </rPh>
    <rPh sb="27" eb="28">
      <t>モノ</t>
    </rPh>
    <rPh sb="29" eb="30">
      <t>ブ</t>
    </rPh>
    <rPh sb="31" eb="33">
      <t>２ブ</t>
    </rPh>
    <rPh sb="33" eb="35">
      <t>コウセイ</t>
    </rPh>
    <rPh sb="36" eb="38">
      <t>ジッシ</t>
    </rPh>
    <phoneticPr fontId="3"/>
  </si>
  <si>
    <t>生涯学習メニューＴＲＹの発行</t>
    <rPh sb="0" eb="2">
      <t>ショウガイ</t>
    </rPh>
    <rPh sb="2" eb="4">
      <t>ガクシュウ</t>
    </rPh>
    <rPh sb="12" eb="14">
      <t>ハッコウ</t>
    </rPh>
    <phoneticPr fontId="3"/>
  </si>
  <si>
    <t>生涯学習情報誌を史の広報季刊版の中に折り込み、年4回(夏号、秋号、冬号、春号)、市内全戸に配付。</t>
    <rPh sb="0" eb="2">
      <t>ショウガイ</t>
    </rPh>
    <rPh sb="2" eb="4">
      <t>ガクシュウ</t>
    </rPh>
    <rPh sb="4" eb="6">
      <t>ジョウホウ</t>
    </rPh>
    <rPh sb="6" eb="7">
      <t>シ</t>
    </rPh>
    <rPh sb="8" eb="9">
      <t>シ</t>
    </rPh>
    <rPh sb="10" eb="12">
      <t>コウホウ</t>
    </rPh>
    <rPh sb="12" eb="13">
      <t>キ</t>
    </rPh>
    <rPh sb="13" eb="14">
      <t>カン</t>
    </rPh>
    <rPh sb="14" eb="15">
      <t>バン</t>
    </rPh>
    <rPh sb="16" eb="17">
      <t>ナカ</t>
    </rPh>
    <rPh sb="18" eb="19">
      <t>オ</t>
    </rPh>
    <rPh sb="20" eb="21">
      <t>コ</t>
    </rPh>
    <rPh sb="23" eb="24">
      <t>ネン</t>
    </rPh>
    <rPh sb="25" eb="26">
      <t>カイ</t>
    </rPh>
    <rPh sb="27" eb="28">
      <t>ナツ</t>
    </rPh>
    <rPh sb="28" eb="29">
      <t>ゴウ</t>
    </rPh>
    <rPh sb="30" eb="31">
      <t>アキ</t>
    </rPh>
    <rPh sb="31" eb="32">
      <t>ゴウ</t>
    </rPh>
    <rPh sb="33" eb="34">
      <t>フユ</t>
    </rPh>
    <rPh sb="34" eb="35">
      <t>ゴウ</t>
    </rPh>
    <rPh sb="36" eb="37">
      <t>ハル</t>
    </rPh>
    <rPh sb="37" eb="38">
      <t>ゴウ</t>
    </rPh>
    <rPh sb="40" eb="42">
      <t>シナイ</t>
    </rPh>
    <rPh sb="42" eb="44">
      <t>ゼンコ</t>
    </rPh>
    <rPh sb="45" eb="47">
      <t>ハイフ</t>
    </rPh>
    <phoneticPr fontId="3"/>
  </si>
  <si>
    <t>性の多様性の理解促進に関する講座の開催</t>
  </si>
  <si>
    <t>埼葛人権を考えるつどい</t>
    <rPh sb="0" eb="2">
      <t>サイカツ</t>
    </rPh>
    <rPh sb="2" eb="3">
      <t>ジン</t>
    </rPh>
    <rPh sb="3" eb="4">
      <t>ケン</t>
    </rPh>
    <rPh sb="5" eb="6">
      <t>カンガ</t>
    </rPh>
    <phoneticPr fontId="3"/>
  </si>
  <si>
    <t>埼葛12市町主催による人権啓発事業。</t>
    <rPh sb="0" eb="2">
      <t>サイカツ</t>
    </rPh>
    <rPh sb="4" eb="6">
      <t>シチョウ</t>
    </rPh>
    <rPh sb="6" eb="8">
      <t>シュサイ</t>
    </rPh>
    <rPh sb="11" eb="13">
      <t>ジンケン</t>
    </rPh>
    <rPh sb="13" eb="15">
      <t>ケイハツ</t>
    </rPh>
    <rPh sb="15" eb="17">
      <t>ジギョウ</t>
    </rPh>
    <phoneticPr fontId="3"/>
  </si>
  <si>
    <t>子育て中の保護者を対象に家庭教育に関する学習機会を提供し、子育てに必要な知識やスキルを学ぶ機会を提供する。</t>
    <rPh sb="0" eb="2">
      <t>コソダ</t>
    </rPh>
    <rPh sb="3" eb="4">
      <t>チュウ</t>
    </rPh>
    <rPh sb="5" eb="8">
      <t>ホゴシャ</t>
    </rPh>
    <rPh sb="9" eb="11">
      <t>タイショウ</t>
    </rPh>
    <rPh sb="12" eb="14">
      <t>カテイ</t>
    </rPh>
    <rPh sb="14" eb="16">
      <t>キョウイク</t>
    </rPh>
    <rPh sb="17" eb="18">
      <t>カン</t>
    </rPh>
    <rPh sb="20" eb="24">
      <t>ガクシュウキカイ</t>
    </rPh>
    <rPh sb="25" eb="27">
      <t>テイキョウ</t>
    </rPh>
    <rPh sb="29" eb="31">
      <t>コソダ</t>
    </rPh>
    <rPh sb="33" eb="35">
      <t>ヒツヨウ</t>
    </rPh>
    <rPh sb="36" eb="38">
      <t>チシキ</t>
    </rPh>
    <rPh sb="43" eb="44">
      <t>マナ</t>
    </rPh>
    <rPh sb="45" eb="47">
      <t>キカイ</t>
    </rPh>
    <rPh sb="48" eb="50">
      <t>テイキョウ</t>
    </rPh>
    <phoneticPr fontId="3"/>
  </si>
  <si>
    <t>家庭教育フォーラム</t>
    <rPh sb="0" eb="2">
      <t>カテイ</t>
    </rPh>
    <rPh sb="2" eb="4">
      <t>キョウイク</t>
    </rPh>
    <phoneticPr fontId="3"/>
  </si>
  <si>
    <t>子育てへの思いや悩みを共有することで、子育てへの不安や悩み等を解消するため、学校・家庭・地域が一体となって子育てを応援する。</t>
    <rPh sb="0" eb="2">
      <t>コソダ</t>
    </rPh>
    <rPh sb="5" eb="6">
      <t>オモ</t>
    </rPh>
    <rPh sb="8" eb="9">
      <t>ナヤ</t>
    </rPh>
    <rPh sb="11" eb="13">
      <t>キョウユウ</t>
    </rPh>
    <rPh sb="19" eb="21">
      <t>コソダ</t>
    </rPh>
    <rPh sb="24" eb="26">
      <t>フアン</t>
    </rPh>
    <rPh sb="27" eb="28">
      <t>ナヤ</t>
    </rPh>
    <rPh sb="29" eb="30">
      <t>トウ</t>
    </rPh>
    <rPh sb="31" eb="33">
      <t>カイショウ</t>
    </rPh>
    <rPh sb="38" eb="40">
      <t>ガッコウ</t>
    </rPh>
    <rPh sb="41" eb="43">
      <t>カテイ</t>
    </rPh>
    <rPh sb="44" eb="46">
      <t>チイキ</t>
    </rPh>
    <rPh sb="47" eb="49">
      <t>イッタイ</t>
    </rPh>
    <rPh sb="53" eb="55">
      <t>コソダ</t>
    </rPh>
    <rPh sb="57" eb="59">
      <t>オウエン</t>
    </rPh>
    <phoneticPr fontId="3"/>
  </si>
  <si>
    <t>生涯学習研修大会「まなびすとフォーラム」</t>
    <rPh sb="0" eb="2">
      <t>ショウガイ</t>
    </rPh>
    <rPh sb="2" eb="4">
      <t>ガクシュウ</t>
    </rPh>
    <rPh sb="4" eb="6">
      <t>ケンシュウ</t>
    </rPh>
    <rPh sb="6" eb="8">
      <t>タイカイ</t>
    </rPh>
    <phoneticPr fontId="3"/>
  </si>
  <si>
    <t>高校生、学校教育・社会教育関係、児童生徒の保護者等が地域コミュニティづくりについて意見交換を行う。</t>
    <rPh sb="0" eb="3">
      <t>コウコウセイ</t>
    </rPh>
    <rPh sb="4" eb="6">
      <t>ガッコウ</t>
    </rPh>
    <rPh sb="6" eb="8">
      <t>キョウイク</t>
    </rPh>
    <rPh sb="9" eb="11">
      <t>シャカイ</t>
    </rPh>
    <rPh sb="11" eb="13">
      <t>キョウイク</t>
    </rPh>
    <rPh sb="13" eb="15">
      <t>カンケイ</t>
    </rPh>
    <rPh sb="16" eb="18">
      <t>ジドウ</t>
    </rPh>
    <rPh sb="18" eb="20">
      <t>セイト</t>
    </rPh>
    <rPh sb="21" eb="24">
      <t>ホゴシャ</t>
    </rPh>
    <rPh sb="24" eb="25">
      <t>トウ</t>
    </rPh>
    <rPh sb="26" eb="28">
      <t>チイキ</t>
    </rPh>
    <rPh sb="41" eb="43">
      <t>イケン</t>
    </rPh>
    <rPh sb="43" eb="45">
      <t>コウカン</t>
    </rPh>
    <rPh sb="46" eb="47">
      <t>オコナ</t>
    </rPh>
    <phoneticPr fontId="3"/>
  </si>
  <si>
    <t>生涯学習推進大会「まなびすと久喜」</t>
    <rPh sb="0" eb="2">
      <t>ショウガイ</t>
    </rPh>
    <rPh sb="2" eb="4">
      <t>ガクシュウ</t>
    </rPh>
    <rPh sb="4" eb="6">
      <t>スイシン</t>
    </rPh>
    <rPh sb="6" eb="8">
      <t>タイカイ</t>
    </rPh>
    <rPh sb="14" eb="16">
      <t>クキ</t>
    </rPh>
    <phoneticPr fontId="3"/>
  </si>
  <si>
    <t>毎年、策定するスローガンを基に生涯学習に関わる市民が学習成果の発表等を行う。また、まちづくりフォーラムや各種イベント等を実施する。</t>
    <rPh sb="0" eb="2">
      <t>マイトシ</t>
    </rPh>
    <rPh sb="3" eb="5">
      <t>サクテイ</t>
    </rPh>
    <rPh sb="13" eb="14">
      <t>モト</t>
    </rPh>
    <rPh sb="15" eb="17">
      <t>ショウガイ</t>
    </rPh>
    <rPh sb="17" eb="19">
      <t>ガクシュウ</t>
    </rPh>
    <rPh sb="20" eb="21">
      <t>カカ</t>
    </rPh>
    <rPh sb="23" eb="25">
      <t>シミン</t>
    </rPh>
    <rPh sb="26" eb="28">
      <t>ガクシュウ</t>
    </rPh>
    <rPh sb="28" eb="30">
      <t>セイカ</t>
    </rPh>
    <rPh sb="31" eb="33">
      <t>ハッピョウ</t>
    </rPh>
    <rPh sb="33" eb="34">
      <t>トウ</t>
    </rPh>
    <rPh sb="35" eb="36">
      <t>オコナ</t>
    </rPh>
    <rPh sb="52" eb="54">
      <t>カクシュ</t>
    </rPh>
    <rPh sb="58" eb="59">
      <t>トウ</t>
    </rPh>
    <rPh sb="60" eb="62">
      <t>ジッシ</t>
    </rPh>
    <phoneticPr fontId="3"/>
  </si>
  <si>
    <t>「親の学習（親になるための学習）」講座</t>
    <rPh sb="1" eb="2">
      <t>オヤ</t>
    </rPh>
    <rPh sb="3" eb="5">
      <t>ガクシュウ</t>
    </rPh>
    <rPh sb="6" eb="7">
      <t>オヤ</t>
    </rPh>
    <rPh sb="13" eb="15">
      <t>ガクシュウ</t>
    </rPh>
    <rPh sb="17" eb="19">
      <t>コウザ</t>
    </rPh>
    <phoneticPr fontId="3"/>
  </si>
  <si>
    <t>家庭教育に関する講座を実施。</t>
    <rPh sb="0" eb="2">
      <t>カテイ</t>
    </rPh>
    <rPh sb="2" eb="4">
      <t>キョウイク</t>
    </rPh>
    <rPh sb="5" eb="6">
      <t>カン</t>
    </rPh>
    <rPh sb="8" eb="10">
      <t>コウザ</t>
    </rPh>
    <rPh sb="11" eb="13">
      <t>ジッシ</t>
    </rPh>
    <phoneticPr fontId="3"/>
  </si>
  <si>
    <t>子育て支援０歳児ファーストブック事業</t>
    <rPh sb="0" eb="2">
      <t>コソダ</t>
    </rPh>
    <rPh sb="3" eb="5">
      <t>シエン</t>
    </rPh>
    <rPh sb="6" eb="8">
      <t>サイジ</t>
    </rPh>
    <rPh sb="16" eb="18">
      <t>ジギョウ</t>
    </rPh>
    <phoneticPr fontId="3"/>
  </si>
  <si>
    <t>保健センターにおいて、絵本の読み聞かせを通して、親子のふれあいを深める。</t>
    <rPh sb="0" eb="2">
      <t>ホケン</t>
    </rPh>
    <rPh sb="11" eb="13">
      <t>エホン</t>
    </rPh>
    <rPh sb="14" eb="15">
      <t>ヨ</t>
    </rPh>
    <rPh sb="16" eb="17">
      <t>キ</t>
    </rPh>
    <rPh sb="20" eb="21">
      <t>トオ</t>
    </rPh>
    <rPh sb="24" eb="26">
      <t>オヤコ</t>
    </rPh>
    <rPh sb="32" eb="33">
      <t>フカ</t>
    </rPh>
    <phoneticPr fontId="3"/>
  </si>
  <si>
    <t>生涯学習学校開放講座</t>
    <rPh sb="0" eb="2">
      <t>ショウガイ</t>
    </rPh>
    <rPh sb="2" eb="4">
      <t>ガクシュウ</t>
    </rPh>
    <rPh sb="4" eb="6">
      <t>ガッコウ</t>
    </rPh>
    <rPh sb="6" eb="8">
      <t>カイホウ</t>
    </rPh>
    <rPh sb="8" eb="10">
      <t>コウザ</t>
    </rPh>
    <phoneticPr fontId="3"/>
  </si>
  <si>
    <t>学校が講師を手配し、学校の施設を利用して、文化、芸術、趣味等の講座を実施。</t>
    <rPh sb="0" eb="2">
      <t>ガッコウ</t>
    </rPh>
    <rPh sb="3" eb="5">
      <t>コウシ</t>
    </rPh>
    <rPh sb="6" eb="8">
      <t>テハイ</t>
    </rPh>
    <rPh sb="10" eb="12">
      <t>ガッコウ</t>
    </rPh>
    <rPh sb="13" eb="15">
      <t>シセツ</t>
    </rPh>
    <rPh sb="16" eb="18">
      <t>リヨウ</t>
    </rPh>
    <rPh sb="21" eb="23">
      <t>ブンカ</t>
    </rPh>
    <rPh sb="24" eb="26">
      <t>ゲイジュツ</t>
    </rPh>
    <rPh sb="27" eb="29">
      <t>シュミ</t>
    </rPh>
    <rPh sb="29" eb="30">
      <t>トウ</t>
    </rPh>
    <rPh sb="31" eb="33">
      <t>コウザ</t>
    </rPh>
    <rPh sb="34" eb="36">
      <t>ジッシ</t>
    </rPh>
    <phoneticPr fontId="3"/>
  </si>
  <si>
    <t>生涯学習まちづくり出前講座　行政編　おはなし会</t>
    <rPh sb="0" eb="2">
      <t>ショウガイ</t>
    </rPh>
    <rPh sb="2" eb="4">
      <t>ガクシュウ</t>
    </rPh>
    <rPh sb="9" eb="10">
      <t>デ</t>
    </rPh>
    <rPh sb="10" eb="11">
      <t>マエ</t>
    </rPh>
    <rPh sb="11" eb="13">
      <t>コウザ</t>
    </rPh>
    <rPh sb="14" eb="16">
      <t>ギョウセイ</t>
    </rPh>
    <rPh sb="16" eb="17">
      <t>ヘン</t>
    </rPh>
    <rPh sb="22" eb="23">
      <t>カイ</t>
    </rPh>
    <phoneticPr fontId="3"/>
  </si>
  <si>
    <t>子どもたちに本に親しみをもってもらい、読書の喜びを伝える。</t>
    <rPh sb="0" eb="1">
      <t>コ</t>
    </rPh>
    <rPh sb="6" eb="7">
      <t>ホン</t>
    </rPh>
    <rPh sb="8" eb="9">
      <t>シタ</t>
    </rPh>
    <rPh sb="19" eb="21">
      <t>ドクショ</t>
    </rPh>
    <rPh sb="22" eb="23">
      <t>ヨロコ</t>
    </rPh>
    <rPh sb="25" eb="26">
      <t>ツタ</t>
    </rPh>
    <phoneticPr fontId="3"/>
  </si>
  <si>
    <t>生涯学習まちづくり出前講座　行政編　読み聞かせ講座</t>
    <rPh sb="18" eb="19">
      <t>ヨ</t>
    </rPh>
    <rPh sb="20" eb="21">
      <t>キ</t>
    </rPh>
    <rPh sb="23" eb="25">
      <t>コウザ</t>
    </rPh>
    <phoneticPr fontId="3"/>
  </si>
  <si>
    <t>絵本や紙芝居等の読み聞かせのコツを伝えることにより読み聞かせを推進する。</t>
    <rPh sb="0" eb="2">
      <t>エホン</t>
    </rPh>
    <rPh sb="3" eb="6">
      <t>カミシバイ</t>
    </rPh>
    <rPh sb="6" eb="7">
      <t>ナド</t>
    </rPh>
    <rPh sb="8" eb="9">
      <t>ヨ</t>
    </rPh>
    <rPh sb="10" eb="11">
      <t>キ</t>
    </rPh>
    <rPh sb="17" eb="18">
      <t>ツタ</t>
    </rPh>
    <rPh sb="25" eb="26">
      <t>ヨ</t>
    </rPh>
    <rPh sb="27" eb="28">
      <t>キ</t>
    </rPh>
    <rPh sb="31" eb="33">
      <t>スイシン</t>
    </rPh>
    <phoneticPr fontId="3"/>
  </si>
  <si>
    <t>やしおコラボフェスタ</t>
  </si>
  <si>
    <t>市内で活動しているボランティア団体や市民活動団体が発表を通して交流を行うイベントを市と実行委員会との協働により開催した。</t>
    <rPh sb="0" eb="2">
      <t>シナイ</t>
    </rPh>
    <rPh sb="3" eb="5">
      <t>カツドウ</t>
    </rPh>
    <rPh sb="15" eb="17">
      <t>ダンタイ</t>
    </rPh>
    <rPh sb="18" eb="20">
      <t>シミン</t>
    </rPh>
    <rPh sb="20" eb="22">
      <t>カツドウ</t>
    </rPh>
    <rPh sb="22" eb="23">
      <t>ダン</t>
    </rPh>
    <rPh sb="23" eb="24">
      <t>タイ</t>
    </rPh>
    <rPh sb="25" eb="27">
      <t>ハッピョウ</t>
    </rPh>
    <rPh sb="28" eb="29">
      <t>トオ</t>
    </rPh>
    <rPh sb="31" eb="33">
      <t>コウリュウ</t>
    </rPh>
    <rPh sb="34" eb="35">
      <t>オコナ</t>
    </rPh>
    <rPh sb="41" eb="42">
      <t>シ</t>
    </rPh>
    <rPh sb="43" eb="45">
      <t>ジッコウ</t>
    </rPh>
    <rPh sb="45" eb="48">
      <t>イインカイ</t>
    </rPh>
    <rPh sb="50" eb="52">
      <t>キョウドウ</t>
    </rPh>
    <rPh sb="55" eb="57">
      <t>カイサイ</t>
    </rPh>
    <phoneticPr fontId="3"/>
  </si>
  <si>
    <t>人財バンク登録講師企画講座</t>
    <rPh sb="0" eb="1">
      <t>ヒト</t>
    </rPh>
    <rPh sb="1" eb="2">
      <t>ザイ</t>
    </rPh>
    <rPh sb="5" eb="7">
      <t>トウロク</t>
    </rPh>
    <rPh sb="7" eb="9">
      <t>コウシ</t>
    </rPh>
    <rPh sb="9" eb="11">
      <t>キカク</t>
    </rPh>
    <rPh sb="11" eb="13">
      <t>コウザ</t>
    </rPh>
    <phoneticPr fontId="3"/>
  </si>
  <si>
    <t>市民版人財バンク「やしお楽習館」をはじめとする市の人財バンクに登録しているボランティア講師が企画した講座を開催した。</t>
    <rPh sb="0" eb="2">
      <t>シミン</t>
    </rPh>
    <rPh sb="2" eb="3">
      <t>バン</t>
    </rPh>
    <rPh sb="3" eb="4">
      <t>ジン</t>
    </rPh>
    <rPh sb="4" eb="5">
      <t>ザイ</t>
    </rPh>
    <rPh sb="12" eb="14">
      <t>ラクシュウ</t>
    </rPh>
    <rPh sb="14" eb="15">
      <t>カン</t>
    </rPh>
    <rPh sb="23" eb="24">
      <t>シ</t>
    </rPh>
    <rPh sb="25" eb="26">
      <t>ヒト</t>
    </rPh>
    <rPh sb="26" eb="27">
      <t>ザイ</t>
    </rPh>
    <rPh sb="31" eb="33">
      <t>トウロク</t>
    </rPh>
    <rPh sb="43" eb="45">
      <t>コウシ</t>
    </rPh>
    <rPh sb="46" eb="48">
      <t>キカク</t>
    </rPh>
    <rPh sb="50" eb="52">
      <t>コウザ</t>
    </rPh>
    <rPh sb="53" eb="55">
      <t>カイサイ</t>
    </rPh>
    <phoneticPr fontId="3"/>
  </si>
  <si>
    <t>子ども司書養成講座</t>
    <rPh sb="0" eb="1">
      <t>コ</t>
    </rPh>
    <rPh sb="3" eb="5">
      <t>シショ</t>
    </rPh>
    <rPh sb="5" eb="7">
      <t>ヨウセイ</t>
    </rPh>
    <rPh sb="7" eb="9">
      <t>コウザ</t>
    </rPh>
    <phoneticPr fontId="3"/>
  </si>
  <si>
    <t>子どもたちの読書活動のリーダーを育成するため、小学６年生の応募者に学校や公共図書館で司書の仕事を学んでもらう。</t>
    <rPh sb="0" eb="1">
      <t>コ</t>
    </rPh>
    <rPh sb="6" eb="8">
      <t>ドクショ</t>
    </rPh>
    <rPh sb="8" eb="10">
      <t>カツドウ</t>
    </rPh>
    <rPh sb="16" eb="18">
      <t>イクセイ</t>
    </rPh>
    <rPh sb="23" eb="25">
      <t>ショウガク</t>
    </rPh>
    <rPh sb="26" eb="28">
      <t>ネンセイ</t>
    </rPh>
    <rPh sb="29" eb="32">
      <t>オウボシャ</t>
    </rPh>
    <rPh sb="33" eb="35">
      <t>ガッコウ</t>
    </rPh>
    <rPh sb="36" eb="38">
      <t>コウキョウ</t>
    </rPh>
    <rPh sb="38" eb="41">
      <t>トショカン</t>
    </rPh>
    <rPh sb="42" eb="44">
      <t>シショ</t>
    </rPh>
    <rPh sb="45" eb="47">
      <t>シゴト</t>
    </rPh>
    <rPh sb="48" eb="49">
      <t>マナ</t>
    </rPh>
    <phoneticPr fontId="3"/>
  </si>
  <si>
    <t>小学１年生に読み聞かせと本のプレゼントを行い、読書意欲を高め、公共図書館の利用法用を案内し、資料利用券を配布する。</t>
    <rPh sb="0" eb="2">
      <t>ショウガク</t>
    </rPh>
    <rPh sb="3" eb="5">
      <t>ネンセイ</t>
    </rPh>
    <rPh sb="6" eb="7">
      <t>ヨ</t>
    </rPh>
    <rPh sb="8" eb="9">
      <t>キ</t>
    </rPh>
    <rPh sb="12" eb="13">
      <t>ホン</t>
    </rPh>
    <rPh sb="20" eb="21">
      <t>オコナ</t>
    </rPh>
    <rPh sb="23" eb="25">
      <t>ドクショ</t>
    </rPh>
    <rPh sb="25" eb="27">
      <t>イヨク</t>
    </rPh>
    <rPh sb="28" eb="29">
      <t>タカ</t>
    </rPh>
    <rPh sb="31" eb="33">
      <t>コウキョウ</t>
    </rPh>
    <rPh sb="33" eb="36">
      <t>トショカン</t>
    </rPh>
    <rPh sb="37" eb="40">
      <t>リヨウホウ</t>
    </rPh>
    <rPh sb="40" eb="41">
      <t>ヨウ</t>
    </rPh>
    <rPh sb="42" eb="44">
      <t>アンナイ</t>
    </rPh>
    <rPh sb="46" eb="48">
      <t>シリョウ</t>
    </rPh>
    <rPh sb="48" eb="50">
      <t>リヨウ</t>
    </rPh>
    <rPh sb="50" eb="51">
      <t>ケン</t>
    </rPh>
    <rPh sb="52" eb="54">
      <t>ハイフ</t>
    </rPh>
    <phoneticPr fontId="3"/>
  </si>
  <si>
    <t>保護者と赤ちゃんに絵本をプレゼントし、家庭で楽しい時間を共有することの大切さを伝える。</t>
    <rPh sb="0" eb="3">
      <t>ホゴシャ</t>
    </rPh>
    <rPh sb="4" eb="5">
      <t>アカ</t>
    </rPh>
    <rPh sb="9" eb="11">
      <t>エホン</t>
    </rPh>
    <rPh sb="19" eb="21">
      <t>カテイ</t>
    </rPh>
    <rPh sb="22" eb="23">
      <t>タノ</t>
    </rPh>
    <rPh sb="25" eb="27">
      <t>ジカン</t>
    </rPh>
    <rPh sb="28" eb="30">
      <t>キョウユウ</t>
    </rPh>
    <rPh sb="35" eb="37">
      <t>タイセツ</t>
    </rPh>
    <rPh sb="39" eb="40">
      <t>ツタ</t>
    </rPh>
    <phoneticPr fontId="3"/>
  </si>
  <si>
    <t>埼葛人権を考えるつどい</t>
    <rPh sb="0" eb="2">
      <t>サイカツ</t>
    </rPh>
    <rPh sb="2" eb="4">
      <t>ジンケン</t>
    </rPh>
    <rPh sb="5" eb="6">
      <t>カンガ</t>
    </rPh>
    <phoneticPr fontId="3"/>
  </si>
  <si>
    <t>パソコン講座</t>
    <rPh sb="4" eb="6">
      <t>コウザ</t>
    </rPh>
    <phoneticPr fontId="3"/>
  </si>
  <si>
    <t>NPOの方が講師となって、初心者向けからやや上級者向けまで多岐にわたるパソコン講座を開催する。</t>
    <rPh sb="4" eb="5">
      <t>カタ</t>
    </rPh>
    <rPh sb="6" eb="8">
      <t>コウシ</t>
    </rPh>
    <rPh sb="13" eb="16">
      <t>ショシンシャ</t>
    </rPh>
    <rPh sb="16" eb="17">
      <t>ム</t>
    </rPh>
    <rPh sb="22" eb="25">
      <t>ジョウキュウシャ</t>
    </rPh>
    <rPh sb="25" eb="26">
      <t>ム</t>
    </rPh>
    <rPh sb="29" eb="31">
      <t>タキ</t>
    </rPh>
    <rPh sb="39" eb="41">
      <t>コウザ</t>
    </rPh>
    <rPh sb="42" eb="44">
      <t>カイサイ</t>
    </rPh>
    <phoneticPr fontId="3"/>
  </si>
  <si>
    <t>三郷市</t>
    <rPh sb="0" eb="3">
      <t>ミサトシ</t>
    </rPh>
    <phoneticPr fontId="4"/>
  </si>
  <si>
    <t>市内の県立高校で専門的知識を持つ教員が講師となって、講座を開催する。</t>
    <rPh sb="0" eb="2">
      <t>シナイ</t>
    </rPh>
    <rPh sb="3" eb="5">
      <t>ケンリツ</t>
    </rPh>
    <rPh sb="5" eb="7">
      <t>コウコウ</t>
    </rPh>
    <rPh sb="8" eb="11">
      <t>センモンテキ</t>
    </rPh>
    <rPh sb="11" eb="13">
      <t>チシキ</t>
    </rPh>
    <rPh sb="14" eb="15">
      <t>モ</t>
    </rPh>
    <rPh sb="16" eb="18">
      <t>キョウイン</t>
    </rPh>
    <rPh sb="19" eb="21">
      <t>コウシ</t>
    </rPh>
    <rPh sb="26" eb="28">
      <t>コウザ</t>
    </rPh>
    <rPh sb="29" eb="31">
      <t>カイサイ</t>
    </rPh>
    <phoneticPr fontId="3"/>
  </si>
  <si>
    <t>元気な蓮田を創生する子ども読書支援事業</t>
    <rPh sb="0" eb="2">
      <t>ゲンキ</t>
    </rPh>
    <rPh sb="3" eb="5">
      <t>ハスダ</t>
    </rPh>
    <rPh sb="6" eb="8">
      <t>ソウセイ</t>
    </rPh>
    <rPh sb="10" eb="11">
      <t>コ</t>
    </rPh>
    <rPh sb="13" eb="15">
      <t>ドクショ</t>
    </rPh>
    <rPh sb="15" eb="17">
      <t>シエン</t>
    </rPh>
    <rPh sb="17" eb="19">
      <t>ジギョウ</t>
    </rPh>
    <phoneticPr fontId="3"/>
  </si>
  <si>
    <t>市民ボランティア学芸員養成講座（蓮田市歴史講座）</t>
    <rPh sb="0" eb="2">
      <t>シミン</t>
    </rPh>
    <phoneticPr fontId="3"/>
  </si>
  <si>
    <t>吉川市</t>
    <rPh sb="0" eb="2">
      <t>ヨシカワ</t>
    </rPh>
    <rPh sb="2" eb="3">
      <t>シ</t>
    </rPh>
    <phoneticPr fontId="4"/>
  </si>
  <si>
    <t>吉川市</t>
    <rPh sb="0" eb="3">
      <t>ヨシカワシ</t>
    </rPh>
    <phoneticPr fontId="4"/>
  </si>
  <si>
    <t>埼葛人権を考えるつどい</t>
  </si>
  <si>
    <t>子ども大学よしかわ</t>
    <rPh sb="0" eb="1">
      <t>コ</t>
    </rPh>
    <rPh sb="3" eb="5">
      <t>ダイガク</t>
    </rPh>
    <phoneticPr fontId="3"/>
  </si>
  <si>
    <t>冬の雑木林の大掃除等の活動を共催した。</t>
  </si>
  <si>
    <t>白岡新春マラソン大会</t>
    <rPh sb="0" eb="2">
      <t>シラオカ</t>
    </rPh>
    <rPh sb="2" eb="4">
      <t>シンシュン</t>
    </rPh>
    <rPh sb="8" eb="10">
      <t>タイカイ</t>
    </rPh>
    <phoneticPr fontId="3"/>
  </si>
  <si>
    <t>ちいさい子のおはなし会（乳幼児対象）</t>
    <rPh sb="4" eb="5">
      <t>コ</t>
    </rPh>
    <rPh sb="10" eb="11">
      <t>カイ</t>
    </rPh>
    <rPh sb="12" eb="15">
      <t>ニュウヨウジ</t>
    </rPh>
    <rPh sb="15" eb="17">
      <t>タイショウ</t>
    </rPh>
    <phoneticPr fontId="3"/>
  </si>
  <si>
    <t>図書館まつり</t>
    <rPh sb="0" eb="3">
      <t>トショカン</t>
    </rPh>
    <phoneticPr fontId="3"/>
  </si>
  <si>
    <t>みやしろ大学</t>
    <rPh sb="4" eb="6">
      <t>ダイガク</t>
    </rPh>
    <phoneticPr fontId="4"/>
  </si>
  <si>
    <t>受講生の中から運営委員を選出し、自主的に規格運営を行い、シニア世代の生涯学習の機会を設けた。</t>
    <rPh sb="0" eb="3">
      <t>ジュコウセイ</t>
    </rPh>
    <rPh sb="4" eb="5">
      <t>ナカ</t>
    </rPh>
    <rPh sb="7" eb="9">
      <t>ウンエイ</t>
    </rPh>
    <rPh sb="9" eb="11">
      <t>イイン</t>
    </rPh>
    <rPh sb="12" eb="14">
      <t>センシュツ</t>
    </rPh>
    <rPh sb="16" eb="19">
      <t>ジシュテキ</t>
    </rPh>
    <rPh sb="20" eb="22">
      <t>キカク</t>
    </rPh>
    <rPh sb="22" eb="24">
      <t>ウンエイ</t>
    </rPh>
    <rPh sb="25" eb="26">
      <t>オコナ</t>
    </rPh>
    <rPh sb="31" eb="33">
      <t>セダイ</t>
    </rPh>
    <rPh sb="34" eb="36">
      <t>ショウガイ</t>
    </rPh>
    <rPh sb="36" eb="38">
      <t>ガクシュウ</t>
    </rPh>
    <rPh sb="39" eb="41">
      <t>キカイ</t>
    </rPh>
    <rPh sb="42" eb="43">
      <t>モウ</t>
    </rPh>
    <phoneticPr fontId="4"/>
  </si>
  <si>
    <t>子ども大学みやしろ</t>
    <rPh sb="0" eb="1">
      <t>コ</t>
    </rPh>
    <rPh sb="3" eb="5">
      <t>ダイガク</t>
    </rPh>
    <phoneticPr fontId="4"/>
  </si>
  <si>
    <t>日本工業大学と連携し、大学の先生や専門家による特色ある授業により、子供の好奇心を刺激する学びの機会を提供した。</t>
    <rPh sb="0" eb="2">
      <t>ニホン</t>
    </rPh>
    <rPh sb="2" eb="4">
      <t>コウギョウ</t>
    </rPh>
    <rPh sb="4" eb="6">
      <t>ダイガク</t>
    </rPh>
    <rPh sb="7" eb="9">
      <t>レンケイ</t>
    </rPh>
    <rPh sb="11" eb="13">
      <t>ダイガク</t>
    </rPh>
    <rPh sb="14" eb="16">
      <t>センセイ</t>
    </rPh>
    <rPh sb="17" eb="20">
      <t>センモンカ</t>
    </rPh>
    <rPh sb="23" eb="25">
      <t>トクショク</t>
    </rPh>
    <rPh sb="27" eb="29">
      <t>ジュギョウ</t>
    </rPh>
    <rPh sb="33" eb="35">
      <t>コドモ</t>
    </rPh>
    <rPh sb="36" eb="39">
      <t>コウキシン</t>
    </rPh>
    <rPh sb="40" eb="42">
      <t>シゲキ</t>
    </rPh>
    <rPh sb="44" eb="45">
      <t>マナ</t>
    </rPh>
    <rPh sb="47" eb="49">
      <t>キカイ</t>
    </rPh>
    <rPh sb="50" eb="52">
      <t>テイキョウ</t>
    </rPh>
    <phoneticPr fontId="4"/>
  </si>
  <si>
    <t>宮代町</t>
    <rPh sb="0" eb="2">
      <t>ミヤシロ</t>
    </rPh>
    <rPh sb="2" eb="3">
      <t>マチ</t>
    </rPh>
    <phoneticPr fontId="4"/>
  </si>
  <si>
    <t>町民文化祭</t>
    <rPh sb="0" eb="2">
      <t>チョウミン</t>
    </rPh>
    <rPh sb="2" eb="5">
      <t>ブンカサイ</t>
    </rPh>
    <phoneticPr fontId="4"/>
  </si>
  <si>
    <t>製作者や発表者の励みとなるよう、日頃の成果を発表する場として実施した。</t>
    <rPh sb="0" eb="3">
      <t>セイサクシャ</t>
    </rPh>
    <rPh sb="4" eb="7">
      <t>ハッピョウシャ</t>
    </rPh>
    <rPh sb="8" eb="9">
      <t>ハゲ</t>
    </rPh>
    <rPh sb="16" eb="18">
      <t>ヒゴロ</t>
    </rPh>
    <rPh sb="19" eb="21">
      <t>セイカ</t>
    </rPh>
    <rPh sb="22" eb="24">
      <t>ハッピョウ</t>
    </rPh>
    <rPh sb="26" eb="27">
      <t>バ</t>
    </rPh>
    <rPh sb="30" eb="32">
      <t>ジッシ</t>
    </rPh>
    <phoneticPr fontId="4"/>
  </si>
  <si>
    <t>郷土みやしろの歴史、名所、文化などを感じ、郷土愛を養う機会を提供することにより、子供たちの健全育成に寄与した。</t>
    <rPh sb="0" eb="2">
      <t>キョウド</t>
    </rPh>
    <rPh sb="7" eb="9">
      <t>レキシ</t>
    </rPh>
    <rPh sb="10" eb="12">
      <t>メイショ</t>
    </rPh>
    <rPh sb="13" eb="15">
      <t>ブンカ</t>
    </rPh>
    <rPh sb="18" eb="19">
      <t>カン</t>
    </rPh>
    <rPh sb="21" eb="23">
      <t>キョウド</t>
    </rPh>
    <rPh sb="23" eb="24">
      <t>アイ</t>
    </rPh>
    <rPh sb="25" eb="26">
      <t>ヤシナ</t>
    </rPh>
    <rPh sb="27" eb="29">
      <t>キカイ</t>
    </rPh>
    <rPh sb="30" eb="32">
      <t>テイキョウ</t>
    </rPh>
    <rPh sb="40" eb="42">
      <t>コドモ</t>
    </rPh>
    <rPh sb="45" eb="47">
      <t>ケンゼン</t>
    </rPh>
    <rPh sb="47" eb="49">
      <t>イクセイ</t>
    </rPh>
    <rPh sb="50" eb="52">
      <t>キヨ</t>
    </rPh>
    <phoneticPr fontId="4"/>
  </si>
  <si>
    <t>小中学生を対象に、昔の暮らしや技術などを学ぶため、体験教室を実施した。</t>
    <rPh sb="0" eb="4">
      <t>ショウチュウガクセイ</t>
    </rPh>
    <rPh sb="5" eb="7">
      <t>タイショウ</t>
    </rPh>
    <rPh sb="30" eb="32">
      <t>ジッシ</t>
    </rPh>
    <phoneticPr fontId="4"/>
  </si>
  <si>
    <t>放課後の子どもたちの安全・安心な居場所を設け、地域社会の中で、異年齢の子ども・大人との交流並びに子どもたちの体験活動を通じ、心豊かで健やかに育まれる環境づくりを推進する。</t>
  </si>
  <si>
    <t>杉戸町</t>
    <rPh sb="0" eb="2">
      <t>スギト</t>
    </rPh>
    <rPh sb="2" eb="3">
      <t>マチ</t>
    </rPh>
    <phoneticPr fontId="4"/>
  </si>
  <si>
    <t>まなびっちゃ杉戸塾～まちづくり出前講座～</t>
    <rPh sb="6" eb="8">
      <t>スギト</t>
    </rPh>
    <rPh sb="8" eb="9">
      <t>ジュク</t>
    </rPh>
    <rPh sb="15" eb="17">
      <t>デマエ</t>
    </rPh>
    <rPh sb="17" eb="19">
      <t>コウザ</t>
    </rPh>
    <phoneticPr fontId="3"/>
  </si>
  <si>
    <t>講座一覧の中から、住民からの申込により、町職員や町民講師が住民の所へ伺って講義や学習・体験の支援を行う。</t>
    <rPh sb="0" eb="2">
      <t>コウザ</t>
    </rPh>
    <rPh sb="2" eb="4">
      <t>イチラン</t>
    </rPh>
    <rPh sb="5" eb="6">
      <t>ナカ</t>
    </rPh>
    <rPh sb="9" eb="11">
      <t>ジュウミン</t>
    </rPh>
    <rPh sb="14" eb="16">
      <t>モウシコミ</t>
    </rPh>
    <rPh sb="20" eb="21">
      <t>マチ</t>
    </rPh>
    <rPh sb="29" eb="31">
      <t>ジュウミン</t>
    </rPh>
    <rPh sb="37" eb="39">
      <t>コウギ</t>
    </rPh>
    <rPh sb="43" eb="45">
      <t>タイケン</t>
    </rPh>
    <rPh sb="46" eb="48">
      <t>シエン</t>
    </rPh>
    <rPh sb="49" eb="50">
      <t>オコナ</t>
    </rPh>
    <phoneticPr fontId="3"/>
  </si>
  <si>
    <t>町民パソコン講座</t>
  </si>
  <si>
    <t>パソコンの基本操作や、オフィスアプリケーション等の基本操作を習得する。</t>
  </si>
  <si>
    <t>子ども大学すぎと</t>
    <rPh sb="0" eb="1">
      <t>コ</t>
    </rPh>
    <rPh sb="3" eb="5">
      <t>ダイガク</t>
    </rPh>
    <phoneticPr fontId="3"/>
  </si>
  <si>
    <t>大学、企業等との連携により、子どもの知的好奇心を培い、学ぶ力・生きる力の向上を図る。</t>
    <rPh sb="0" eb="2">
      <t>ダイガク</t>
    </rPh>
    <rPh sb="3" eb="5">
      <t>キギョウ</t>
    </rPh>
    <rPh sb="5" eb="6">
      <t>ナド</t>
    </rPh>
    <phoneticPr fontId="3"/>
  </si>
  <si>
    <t>様々な学習プログラムの提供や学生による自主活動を通じ、町民の学習意欲に応えるとともに、町発展のための人材やまちづくり、地域づくりのリーダーとなる人材を育成する。</t>
  </si>
  <si>
    <t>町民文化祭</t>
    <rPh sb="0" eb="2">
      <t>チョウミン</t>
    </rPh>
    <rPh sb="2" eb="5">
      <t>ブンカサイ</t>
    </rPh>
    <phoneticPr fontId="3"/>
  </si>
  <si>
    <t>町内の文化団体等における日頃の成果を発表する場として実施。</t>
    <rPh sb="0" eb="2">
      <t>チョウナイ</t>
    </rPh>
    <rPh sb="3" eb="5">
      <t>ブンカ</t>
    </rPh>
    <rPh sb="5" eb="7">
      <t>ダンタイ</t>
    </rPh>
    <rPh sb="7" eb="8">
      <t>トウ</t>
    </rPh>
    <rPh sb="12" eb="14">
      <t>ヒゴロ</t>
    </rPh>
    <rPh sb="15" eb="17">
      <t>セイカ</t>
    </rPh>
    <rPh sb="18" eb="20">
      <t>ハッピョウ</t>
    </rPh>
    <rPh sb="22" eb="23">
      <t>バ</t>
    </rPh>
    <rPh sb="26" eb="28">
      <t>ジッシ</t>
    </rPh>
    <phoneticPr fontId="3"/>
  </si>
  <si>
    <t>松伏町</t>
    <rPh sb="0" eb="2">
      <t>マツブシ</t>
    </rPh>
    <rPh sb="2" eb="3">
      <t>マチ</t>
    </rPh>
    <phoneticPr fontId="4"/>
  </si>
  <si>
    <t>こども大学こしがや・まつぶし</t>
    <rPh sb="3" eb="5">
      <t>ダイガク</t>
    </rPh>
    <phoneticPr fontId="3"/>
  </si>
  <si>
    <t>○</t>
    <phoneticPr fontId="4"/>
  </si>
  <si>
    <t>H17</t>
    <phoneticPr fontId="4"/>
  </si>
  <si>
    <t>H15</t>
    <phoneticPr fontId="4"/>
  </si>
  <si>
    <t>H23</t>
    <phoneticPr fontId="4"/>
  </si>
  <si>
    <t>蕨市役所ホームページ</t>
    <rPh sb="0" eb="1">
      <t>ワラビ</t>
    </rPh>
    <rPh sb="1" eb="4">
      <t>シヤクショ</t>
    </rPh>
    <phoneticPr fontId="4"/>
  </si>
  <si>
    <t>所沢市ホームページ</t>
    <rPh sb="0" eb="3">
      <t>トコロザワシ</t>
    </rPh>
    <phoneticPr fontId="3"/>
  </si>
  <si>
    <t>富士見市市民人材バンク</t>
    <phoneticPr fontId="4"/>
  </si>
  <si>
    <t>第5次川島町生涯学習推進総合計画</t>
    <rPh sb="0" eb="1">
      <t>ダイ</t>
    </rPh>
    <rPh sb="2" eb="3">
      <t>ジ</t>
    </rPh>
    <rPh sb="3" eb="6">
      <t>カワジママチ</t>
    </rPh>
    <rPh sb="6" eb="8">
      <t>ショウガイ</t>
    </rPh>
    <rPh sb="8" eb="10">
      <t>ガクシュウ</t>
    </rPh>
    <rPh sb="10" eb="12">
      <t>スイシン</t>
    </rPh>
    <rPh sb="12" eb="14">
      <t>ソウゴウ</t>
    </rPh>
    <rPh sb="14" eb="16">
      <t>ケイカク</t>
    </rPh>
    <phoneticPr fontId="3"/>
  </si>
  <si>
    <t>http://www.town.yoshimi.saitama.jp/fresayoshimi/</t>
    <phoneticPr fontId="4"/>
  </si>
  <si>
    <t>http://www.town.tokigawa.lg.jp/</t>
    <phoneticPr fontId="4"/>
  </si>
  <si>
    <t>http://www.town.saitama-misato.lg.jp/admini/mail.html</t>
    <phoneticPr fontId="4"/>
  </si>
  <si>
    <t>http://ｗｗｗ.city.kazo.lg.jp</t>
    <phoneticPr fontId="4"/>
  </si>
  <si>
    <t>春日部市ホームページ（生涯学習）</t>
    <rPh sb="11" eb="13">
      <t>ショウガイ</t>
    </rPh>
    <rPh sb="13" eb="15">
      <t>ガクシュウ</t>
    </rPh>
    <phoneticPr fontId="4"/>
  </si>
  <si>
    <t>越谷市ホームページ</t>
    <rPh sb="0" eb="3">
      <t>コシガヤシ</t>
    </rPh>
    <phoneticPr fontId="3"/>
  </si>
  <si>
    <t>地域の大学や市町、企業等が連携して子どもの知的好奇心を刺激する学びの機会を提供する。</t>
    <rPh sb="0" eb="2">
      <t>チイキ</t>
    </rPh>
    <rPh sb="3" eb="5">
      <t>ダイガク</t>
    </rPh>
    <rPh sb="6" eb="7">
      <t>シ</t>
    </rPh>
    <rPh sb="7" eb="8">
      <t>マチ</t>
    </rPh>
    <rPh sb="9" eb="11">
      <t>キギョウ</t>
    </rPh>
    <rPh sb="11" eb="12">
      <t>トウ</t>
    </rPh>
    <rPh sb="13" eb="15">
      <t>レンケイ</t>
    </rPh>
    <rPh sb="17" eb="18">
      <t>コ</t>
    </rPh>
    <rPh sb="21" eb="23">
      <t>チテキ</t>
    </rPh>
    <rPh sb="23" eb="26">
      <t>コウキシン</t>
    </rPh>
    <rPh sb="27" eb="29">
      <t>シゲキ</t>
    </rPh>
    <rPh sb="31" eb="32">
      <t>マナ</t>
    </rPh>
    <rPh sb="34" eb="36">
      <t>キカイ</t>
    </rPh>
    <rPh sb="37" eb="39">
      <t>テイキョウ</t>
    </rPh>
    <phoneticPr fontId="3"/>
  </si>
  <si>
    <t>高齢者がいきいきとした快適な暮らしに役立てる講座の一部で、小学校を訪問し子供たちと交流を行った。</t>
    <rPh sb="0" eb="3">
      <t>コウレイシャ</t>
    </rPh>
    <rPh sb="11" eb="13">
      <t>カイテキ</t>
    </rPh>
    <rPh sb="14" eb="15">
      <t>ク</t>
    </rPh>
    <rPh sb="18" eb="20">
      <t>ヤクダ</t>
    </rPh>
    <rPh sb="22" eb="24">
      <t>コウザ</t>
    </rPh>
    <rPh sb="25" eb="27">
      <t>イチブ</t>
    </rPh>
    <rPh sb="29" eb="32">
      <t>ショウガッコウ</t>
    </rPh>
    <rPh sb="33" eb="35">
      <t>ホウモン</t>
    </rPh>
    <rPh sb="36" eb="38">
      <t>コドモ</t>
    </rPh>
    <rPh sb="41" eb="43">
      <t>コウリュウ</t>
    </rPh>
    <rPh sb="44" eb="45">
      <t>オコナ</t>
    </rPh>
    <phoneticPr fontId="3"/>
  </si>
  <si>
    <t>小学校3年生対象社会科体験学習</t>
    <rPh sb="0" eb="3">
      <t>ショウガッコウ</t>
    </rPh>
    <rPh sb="4" eb="6">
      <t>ネンセイ</t>
    </rPh>
    <rPh sb="6" eb="8">
      <t>タイショウ</t>
    </rPh>
    <rPh sb="8" eb="11">
      <t>シャカイカ</t>
    </rPh>
    <rPh sb="11" eb="13">
      <t>タイケン</t>
    </rPh>
    <rPh sb="13" eb="15">
      <t>ガクシュウ</t>
    </rPh>
    <phoneticPr fontId="3"/>
  </si>
  <si>
    <t>就学時の子どもの保護者に対し、就学時健診や入学説明の機会などで子育て講座を実施する。</t>
    <rPh sb="0" eb="2">
      <t>シュウガク</t>
    </rPh>
    <rPh sb="2" eb="3">
      <t>ジ</t>
    </rPh>
    <rPh sb="4" eb="5">
      <t>コ</t>
    </rPh>
    <rPh sb="8" eb="11">
      <t>ホゴシャ</t>
    </rPh>
    <rPh sb="12" eb="13">
      <t>タイ</t>
    </rPh>
    <rPh sb="15" eb="17">
      <t>シュウガク</t>
    </rPh>
    <rPh sb="17" eb="18">
      <t>ジ</t>
    </rPh>
    <rPh sb="18" eb="20">
      <t>ケンシン</t>
    </rPh>
    <rPh sb="21" eb="23">
      <t>ニュウガク</t>
    </rPh>
    <rPh sb="23" eb="25">
      <t>セツメイ</t>
    </rPh>
    <rPh sb="26" eb="28">
      <t>キカイ</t>
    </rPh>
    <rPh sb="31" eb="33">
      <t>コソダ</t>
    </rPh>
    <rPh sb="34" eb="36">
      <t>コウザ</t>
    </rPh>
    <rPh sb="37" eb="39">
      <t>ジッシ</t>
    </rPh>
    <phoneticPr fontId="3"/>
  </si>
  <si>
    <t>市内小学校3年生、6年生、中学校1年生各1回ずつ、博物館主催で博物館授業を実施。他市町村の小学生も博物館授業を実施。</t>
    <rPh sb="0" eb="2">
      <t>シナイ</t>
    </rPh>
    <rPh sb="2" eb="5">
      <t>ショウガッコウ</t>
    </rPh>
    <rPh sb="6" eb="8">
      <t>ネンセイ</t>
    </rPh>
    <rPh sb="10" eb="12">
      <t>ネンセイ</t>
    </rPh>
    <rPh sb="13" eb="16">
      <t>チュウガッコウ</t>
    </rPh>
    <rPh sb="17" eb="19">
      <t>ネンセイ</t>
    </rPh>
    <rPh sb="19" eb="20">
      <t>カク</t>
    </rPh>
    <rPh sb="21" eb="22">
      <t>カイ</t>
    </rPh>
    <rPh sb="25" eb="28">
      <t>ハクブツカン</t>
    </rPh>
    <rPh sb="28" eb="30">
      <t>シュサイ</t>
    </rPh>
    <rPh sb="31" eb="34">
      <t>ハクブツカン</t>
    </rPh>
    <rPh sb="34" eb="36">
      <t>ジュギョウ</t>
    </rPh>
    <rPh sb="37" eb="39">
      <t>ジッシ</t>
    </rPh>
    <rPh sb="40" eb="41">
      <t>タ</t>
    </rPh>
    <rPh sb="41" eb="44">
      <t>シチョウソン</t>
    </rPh>
    <rPh sb="45" eb="48">
      <t>ショウガクセイ</t>
    </rPh>
    <rPh sb="49" eb="52">
      <t>ハクブツカン</t>
    </rPh>
    <rPh sb="52" eb="54">
      <t>ジュギョウ</t>
    </rPh>
    <rPh sb="55" eb="57">
      <t>ジッシ</t>
    </rPh>
    <phoneticPr fontId="3"/>
  </si>
  <si>
    <t>地域の戦争体験者から戦争体験を聞くことにより命の尊さを学ぶ。</t>
    <rPh sb="0" eb="2">
      <t>チイキ</t>
    </rPh>
    <rPh sb="3" eb="5">
      <t>センソウ</t>
    </rPh>
    <rPh sb="5" eb="8">
      <t>タイケンシャ</t>
    </rPh>
    <rPh sb="10" eb="12">
      <t>センソウ</t>
    </rPh>
    <rPh sb="12" eb="14">
      <t>タイケン</t>
    </rPh>
    <rPh sb="15" eb="16">
      <t>キ</t>
    </rPh>
    <rPh sb="22" eb="23">
      <t>イノチ</t>
    </rPh>
    <rPh sb="24" eb="25">
      <t>トウト</t>
    </rPh>
    <rPh sb="27" eb="28">
      <t>マナ</t>
    </rPh>
    <phoneticPr fontId="3"/>
  </si>
  <si>
    <t>小学生就学時検診に合わせて保護者を対象に講演会を実施するものである。</t>
    <rPh sb="0" eb="3">
      <t>ショウガクセイ</t>
    </rPh>
    <rPh sb="3" eb="6">
      <t>シュウガクジ</t>
    </rPh>
    <rPh sb="6" eb="8">
      <t>ケンシン</t>
    </rPh>
    <rPh sb="9" eb="10">
      <t>ア</t>
    </rPh>
    <rPh sb="13" eb="16">
      <t>ホゴシャ</t>
    </rPh>
    <rPh sb="17" eb="19">
      <t>タイショウ</t>
    </rPh>
    <rPh sb="20" eb="23">
      <t>コウエンカイ</t>
    </rPh>
    <rPh sb="24" eb="26">
      <t>ジッシ</t>
    </rPh>
    <phoneticPr fontId="3"/>
  </si>
  <si>
    <t>幼児の保護者を対象に親子のふれあいや家庭の教育に関する講座を実施。</t>
    <rPh sb="0" eb="2">
      <t>ヨウジ</t>
    </rPh>
    <rPh sb="3" eb="6">
      <t>ホゴシャ</t>
    </rPh>
    <rPh sb="7" eb="9">
      <t>タイショウ</t>
    </rPh>
    <rPh sb="10" eb="12">
      <t>オヤコ</t>
    </rPh>
    <rPh sb="18" eb="20">
      <t>カテイ</t>
    </rPh>
    <rPh sb="21" eb="23">
      <t>キョウイク</t>
    </rPh>
    <rPh sb="24" eb="25">
      <t>カン</t>
    </rPh>
    <rPh sb="27" eb="29">
      <t>コウザ</t>
    </rPh>
    <rPh sb="30" eb="32">
      <t>ジッシ</t>
    </rPh>
    <phoneticPr fontId="3"/>
  </si>
  <si>
    <t>幼稚園・保育園に通う子供を持つ親を対象に、町内在住の家庭教育アドバイザーが指導者となり学習会を行う。</t>
    <rPh sb="0" eb="3">
      <t>ヨウチエン</t>
    </rPh>
    <rPh sb="4" eb="7">
      <t>ホイクエン</t>
    </rPh>
    <rPh sb="8" eb="9">
      <t>カヨ</t>
    </rPh>
    <rPh sb="10" eb="12">
      <t>コドモ</t>
    </rPh>
    <rPh sb="13" eb="14">
      <t>モ</t>
    </rPh>
    <rPh sb="15" eb="16">
      <t>オヤ</t>
    </rPh>
    <rPh sb="17" eb="19">
      <t>タイショウ</t>
    </rPh>
    <rPh sb="21" eb="23">
      <t>チョウナイ</t>
    </rPh>
    <rPh sb="23" eb="25">
      <t>ザイジュウ</t>
    </rPh>
    <rPh sb="26" eb="28">
      <t>カテイ</t>
    </rPh>
    <rPh sb="28" eb="30">
      <t>キョウイク</t>
    </rPh>
    <rPh sb="37" eb="40">
      <t>シドウシャ</t>
    </rPh>
    <rPh sb="43" eb="45">
      <t>ガクシュウ</t>
    </rPh>
    <rPh sb="45" eb="46">
      <t>カイ</t>
    </rPh>
    <rPh sb="47" eb="48">
      <t>オコナ</t>
    </rPh>
    <phoneticPr fontId="3"/>
  </si>
  <si>
    <t>近い将来親となる中学生を対象に中学生が子供と触れ合うことで親の役割を考える学習機会の提供を実施。</t>
    <rPh sb="0" eb="1">
      <t>チカ</t>
    </rPh>
    <rPh sb="2" eb="4">
      <t>ショウライ</t>
    </rPh>
    <rPh sb="4" eb="5">
      <t>オヤ</t>
    </rPh>
    <rPh sb="8" eb="11">
      <t>チュウガクセイ</t>
    </rPh>
    <rPh sb="12" eb="14">
      <t>タイショウ</t>
    </rPh>
    <rPh sb="15" eb="18">
      <t>チュウガクセイ</t>
    </rPh>
    <rPh sb="19" eb="21">
      <t>コドモ</t>
    </rPh>
    <rPh sb="22" eb="23">
      <t>フ</t>
    </rPh>
    <rPh sb="24" eb="25">
      <t>ア</t>
    </rPh>
    <rPh sb="29" eb="30">
      <t>オヤ</t>
    </rPh>
    <rPh sb="31" eb="33">
      <t>ヤクワリ</t>
    </rPh>
    <rPh sb="34" eb="35">
      <t>カンガ</t>
    </rPh>
    <rPh sb="37" eb="39">
      <t>ガクシュウ</t>
    </rPh>
    <rPh sb="39" eb="41">
      <t>キカイ</t>
    </rPh>
    <rPh sb="42" eb="44">
      <t>テイキョウ</t>
    </rPh>
    <rPh sb="45" eb="47">
      <t>ジッシ</t>
    </rPh>
    <phoneticPr fontId="3"/>
  </si>
  <si>
    <t>小学校の授業の一環として受入れ。</t>
    <rPh sb="0" eb="3">
      <t>ショウガッコウ</t>
    </rPh>
    <rPh sb="4" eb="6">
      <t>ジュギョウ</t>
    </rPh>
    <rPh sb="7" eb="9">
      <t>イッカン</t>
    </rPh>
    <rPh sb="12" eb="13">
      <t>ウ</t>
    </rPh>
    <rPh sb="13" eb="14">
      <t>イ</t>
    </rPh>
    <phoneticPr fontId="3"/>
  </si>
  <si>
    <t>人権問題・人権教育について講演会及び啓発映画の鑑賞を実施するものである。</t>
    <rPh sb="0" eb="2">
      <t>ジンケン</t>
    </rPh>
    <rPh sb="2" eb="4">
      <t>モンダイ</t>
    </rPh>
    <rPh sb="5" eb="7">
      <t>ジンケン</t>
    </rPh>
    <rPh sb="7" eb="9">
      <t>キョウイク</t>
    </rPh>
    <rPh sb="13" eb="16">
      <t>コウエンカイ</t>
    </rPh>
    <rPh sb="16" eb="17">
      <t>オヨ</t>
    </rPh>
    <rPh sb="18" eb="20">
      <t>ケイハツ</t>
    </rPh>
    <rPh sb="20" eb="22">
      <t>エイガ</t>
    </rPh>
    <rPh sb="23" eb="25">
      <t>カンショウ</t>
    </rPh>
    <rPh sb="26" eb="28">
      <t>ジッシ</t>
    </rPh>
    <phoneticPr fontId="3"/>
  </si>
  <si>
    <t>同和問題をはじめとする様々な人権問題に対する理解を深めるための研修会を実施。</t>
    <rPh sb="0" eb="2">
      <t>ドウワ</t>
    </rPh>
    <rPh sb="2" eb="4">
      <t>モンダイ</t>
    </rPh>
    <rPh sb="11" eb="13">
      <t>サマザマ</t>
    </rPh>
    <rPh sb="14" eb="16">
      <t>ジンケン</t>
    </rPh>
    <rPh sb="16" eb="18">
      <t>モンダイ</t>
    </rPh>
    <rPh sb="19" eb="20">
      <t>タイ</t>
    </rPh>
    <rPh sb="22" eb="24">
      <t>リカイ</t>
    </rPh>
    <rPh sb="25" eb="26">
      <t>フカ</t>
    </rPh>
    <rPh sb="31" eb="34">
      <t>ケンシュウカイ</t>
    </rPh>
    <rPh sb="35" eb="37">
      <t>ジッシ</t>
    </rPh>
    <phoneticPr fontId="3"/>
  </si>
  <si>
    <t>市の寺子屋事業の一環。図書を通じての世代交流事業。</t>
    <rPh sb="0" eb="1">
      <t>シ</t>
    </rPh>
    <rPh sb="2" eb="3">
      <t>テラ</t>
    </rPh>
    <rPh sb="3" eb="4">
      <t>コ</t>
    </rPh>
    <rPh sb="4" eb="5">
      <t>ヤ</t>
    </rPh>
    <rPh sb="5" eb="7">
      <t>ジギョウ</t>
    </rPh>
    <rPh sb="8" eb="10">
      <t>イッカン</t>
    </rPh>
    <rPh sb="11" eb="13">
      <t>トショ</t>
    </rPh>
    <rPh sb="14" eb="15">
      <t>ツウ</t>
    </rPh>
    <rPh sb="18" eb="20">
      <t>セダイ</t>
    </rPh>
    <rPh sb="20" eb="22">
      <t>コウリュウ</t>
    </rPh>
    <rPh sb="22" eb="24">
      <t>ジギョウ</t>
    </rPh>
    <phoneticPr fontId="3"/>
  </si>
  <si>
    <t>乳幼児を抱える親子が、気軽に遊べるスペースとして、原則毎月第1木曜日に全室を開放し、保護者同士のコミュニケーションの場とする。</t>
    <rPh sb="0" eb="3">
      <t>ニュウヨウジ</t>
    </rPh>
    <rPh sb="4" eb="5">
      <t>カカ</t>
    </rPh>
    <rPh sb="7" eb="9">
      <t>オヤコ</t>
    </rPh>
    <rPh sb="11" eb="13">
      <t>キガル</t>
    </rPh>
    <rPh sb="14" eb="15">
      <t>アソ</t>
    </rPh>
    <rPh sb="25" eb="27">
      <t>ゲンソク</t>
    </rPh>
    <rPh sb="27" eb="29">
      <t>マイツキ</t>
    </rPh>
    <rPh sb="29" eb="30">
      <t>ダイ</t>
    </rPh>
    <rPh sb="31" eb="34">
      <t>モクヨウビ</t>
    </rPh>
    <rPh sb="35" eb="37">
      <t>ゼンシツ</t>
    </rPh>
    <rPh sb="38" eb="40">
      <t>カイホウ</t>
    </rPh>
    <rPh sb="42" eb="45">
      <t>ホゴシャ</t>
    </rPh>
    <rPh sb="45" eb="47">
      <t>ドウシ</t>
    </rPh>
    <rPh sb="58" eb="59">
      <t>バ</t>
    </rPh>
    <phoneticPr fontId="3"/>
  </si>
  <si>
    <t>近い将来パパママになる妊婦（夫婦）を対象にした「親の学級」講話を実施。</t>
    <rPh sb="0" eb="1">
      <t>チカ</t>
    </rPh>
    <rPh sb="2" eb="4">
      <t>ショウライ</t>
    </rPh>
    <rPh sb="11" eb="13">
      <t>ニンプ</t>
    </rPh>
    <rPh sb="14" eb="16">
      <t>フウフ</t>
    </rPh>
    <rPh sb="18" eb="20">
      <t>タイショウ</t>
    </rPh>
    <rPh sb="24" eb="25">
      <t>オヤ</t>
    </rPh>
    <rPh sb="26" eb="28">
      <t>ガッキュウ</t>
    </rPh>
    <rPh sb="29" eb="31">
      <t>コウワ</t>
    </rPh>
    <rPh sb="32" eb="34">
      <t>ジッシ</t>
    </rPh>
    <phoneticPr fontId="3"/>
  </si>
  <si>
    <t>図書館職員とボランティアが4・10か月乳児健診時に図書館の利用案内と読み聞かせを行う。</t>
    <rPh sb="0" eb="3">
      <t>トショカン</t>
    </rPh>
    <rPh sb="3" eb="5">
      <t>ショクイン</t>
    </rPh>
    <rPh sb="18" eb="19">
      <t>ゲツ</t>
    </rPh>
    <rPh sb="19" eb="21">
      <t>ニュウジ</t>
    </rPh>
    <rPh sb="21" eb="23">
      <t>ケンシン</t>
    </rPh>
    <rPh sb="23" eb="24">
      <t>トキ</t>
    </rPh>
    <rPh sb="25" eb="28">
      <t>トショカン</t>
    </rPh>
    <rPh sb="29" eb="31">
      <t>リヨウ</t>
    </rPh>
    <rPh sb="31" eb="33">
      <t>アンナイ</t>
    </rPh>
    <rPh sb="34" eb="35">
      <t>ヨ</t>
    </rPh>
    <rPh sb="36" eb="37">
      <t>キ</t>
    </rPh>
    <rPh sb="40" eb="41">
      <t>オコナ</t>
    </rPh>
    <phoneticPr fontId="3"/>
  </si>
  <si>
    <t>町の保健センターと連携し、料理教室を通して、親子のコミュニケーション向上を目的に料理教室を行っている。</t>
    <rPh sb="0" eb="1">
      <t>マチ</t>
    </rPh>
    <rPh sb="2" eb="4">
      <t>ホケン</t>
    </rPh>
    <rPh sb="9" eb="11">
      <t>レンケイ</t>
    </rPh>
    <rPh sb="13" eb="15">
      <t>リョウリ</t>
    </rPh>
    <rPh sb="15" eb="17">
      <t>キョウシツ</t>
    </rPh>
    <rPh sb="18" eb="19">
      <t>トオ</t>
    </rPh>
    <rPh sb="22" eb="24">
      <t>オヤコ</t>
    </rPh>
    <rPh sb="34" eb="36">
      <t>コウジョウ</t>
    </rPh>
    <rPh sb="37" eb="39">
      <t>モクテキ</t>
    </rPh>
    <rPh sb="40" eb="42">
      <t>リョウリ</t>
    </rPh>
    <rPh sb="42" eb="44">
      <t>キョウシツ</t>
    </rPh>
    <rPh sb="45" eb="46">
      <t>オコナ</t>
    </rPh>
    <phoneticPr fontId="3"/>
  </si>
  <si>
    <t>10ケ月児検診時、赤ちゃんと保護者との触れ合いのきっかけづくりとして絵本等を配布。</t>
    <rPh sb="3" eb="4">
      <t>ツキ</t>
    </rPh>
    <rPh sb="4" eb="5">
      <t>ジ</t>
    </rPh>
    <rPh sb="5" eb="7">
      <t>ケンシン</t>
    </rPh>
    <rPh sb="7" eb="8">
      <t>ジ</t>
    </rPh>
    <rPh sb="9" eb="10">
      <t>アカ</t>
    </rPh>
    <rPh sb="14" eb="17">
      <t>ホゴシャ</t>
    </rPh>
    <rPh sb="19" eb="20">
      <t>フ</t>
    </rPh>
    <rPh sb="21" eb="22">
      <t>ア</t>
    </rPh>
    <rPh sb="34" eb="36">
      <t>エホン</t>
    </rPh>
    <rPh sb="36" eb="37">
      <t>トウ</t>
    </rPh>
    <rPh sb="38" eb="40">
      <t>ハイフ</t>
    </rPh>
    <phoneticPr fontId="3"/>
  </si>
  <si>
    <t>7ヵ月児健康相談会場にコーナーを設け、読み聞かせを通じた心のふれあいの大切さを伝える。</t>
    <rPh sb="2" eb="3">
      <t>ゲツ</t>
    </rPh>
    <rPh sb="3" eb="4">
      <t>ジ</t>
    </rPh>
    <rPh sb="4" eb="6">
      <t>ケンコウ</t>
    </rPh>
    <rPh sb="6" eb="8">
      <t>ソウダン</t>
    </rPh>
    <rPh sb="8" eb="10">
      <t>カイジョウ</t>
    </rPh>
    <rPh sb="16" eb="17">
      <t>モウ</t>
    </rPh>
    <rPh sb="19" eb="20">
      <t>ヨ</t>
    </rPh>
    <rPh sb="21" eb="22">
      <t>キ</t>
    </rPh>
    <rPh sb="25" eb="26">
      <t>ツウ</t>
    </rPh>
    <rPh sb="28" eb="29">
      <t>ココロ</t>
    </rPh>
    <rPh sb="35" eb="37">
      <t>タイセツ</t>
    </rPh>
    <rPh sb="39" eb="40">
      <t>ツタ</t>
    </rPh>
    <phoneticPr fontId="3"/>
  </si>
  <si>
    <t>年6回（奇数月）、保健センターの4ヶ月健診に合わせて実施。</t>
    <rPh sb="0" eb="1">
      <t>ネン</t>
    </rPh>
    <rPh sb="2" eb="3">
      <t>カイ</t>
    </rPh>
    <rPh sb="4" eb="6">
      <t>キスウ</t>
    </rPh>
    <rPh sb="6" eb="7">
      <t>ツキ</t>
    </rPh>
    <rPh sb="9" eb="11">
      <t>ホケン</t>
    </rPh>
    <rPh sb="18" eb="19">
      <t>ゲツ</t>
    </rPh>
    <rPh sb="19" eb="21">
      <t>ケンシン</t>
    </rPh>
    <rPh sb="22" eb="23">
      <t>ア</t>
    </rPh>
    <rPh sb="26" eb="28">
      <t>ジッシ</t>
    </rPh>
    <phoneticPr fontId="3"/>
  </si>
  <si>
    <t>学校開放講座（上記２（１）再掲）</t>
    <rPh sb="0" eb="2">
      <t>ガッコウ</t>
    </rPh>
    <rPh sb="2" eb="4">
      <t>カイホウ</t>
    </rPh>
    <rPh sb="4" eb="6">
      <t>コウザ</t>
    </rPh>
    <rPh sb="7" eb="9">
      <t>ジョウキ</t>
    </rPh>
    <rPh sb="13" eb="15">
      <t>サイケイ</t>
    </rPh>
    <phoneticPr fontId="3"/>
  </si>
  <si>
    <t>坂戸市、毛呂山町と合同で、城西大学、明海大学を利用して実施するものである。</t>
    <rPh sb="0" eb="3">
      <t>サカドシ</t>
    </rPh>
    <rPh sb="4" eb="8">
      <t>モロヤママチ</t>
    </rPh>
    <rPh sb="9" eb="11">
      <t>ゴウドウ</t>
    </rPh>
    <rPh sb="13" eb="15">
      <t>ジョウサイ</t>
    </rPh>
    <rPh sb="15" eb="17">
      <t>ダイガク</t>
    </rPh>
    <rPh sb="18" eb="20">
      <t>メイカイ</t>
    </rPh>
    <rPh sb="20" eb="22">
      <t>ダイガク</t>
    </rPh>
    <rPh sb="23" eb="25">
      <t>リヨウ</t>
    </rPh>
    <rPh sb="27" eb="29">
      <t>ジッシ</t>
    </rPh>
    <phoneticPr fontId="3"/>
  </si>
  <si>
    <t>地域の大学・企業・市町が連携して実施。</t>
    <rPh sb="0" eb="2">
      <t>チイキ</t>
    </rPh>
    <rPh sb="3" eb="5">
      <t>ダイガク</t>
    </rPh>
    <rPh sb="6" eb="8">
      <t>キギョウ</t>
    </rPh>
    <rPh sb="9" eb="10">
      <t>シ</t>
    </rPh>
    <rPh sb="10" eb="11">
      <t>マチ</t>
    </rPh>
    <rPh sb="12" eb="14">
      <t>レンケイ</t>
    </rPh>
    <rPh sb="16" eb="18">
      <t>ジッシ</t>
    </rPh>
    <phoneticPr fontId="3"/>
  </si>
  <si>
    <t>町民主体の文化の祭典。</t>
    <rPh sb="0" eb="2">
      <t>チョウミン</t>
    </rPh>
    <rPh sb="2" eb="4">
      <t>シュタイ</t>
    </rPh>
    <rPh sb="5" eb="7">
      <t>ブンカ</t>
    </rPh>
    <rPh sb="8" eb="10">
      <t>サイテン</t>
    </rPh>
    <phoneticPr fontId="3"/>
  </si>
  <si>
    <t>全国公募のアマチュア映像作家による自主映像作品のコンテスト。</t>
    <rPh sb="0" eb="2">
      <t>ゼンコク</t>
    </rPh>
    <rPh sb="2" eb="4">
      <t>コウボ</t>
    </rPh>
    <rPh sb="10" eb="12">
      <t>エイゾウ</t>
    </rPh>
    <rPh sb="12" eb="14">
      <t>サッカ</t>
    </rPh>
    <rPh sb="17" eb="19">
      <t>ジシュ</t>
    </rPh>
    <rPh sb="19" eb="21">
      <t>エイゾウ</t>
    </rPh>
    <rPh sb="21" eb="23">
      <t>サクヒン</t>
    </rPh>
    <phoneticPr fontId="3"/>
  </si>
  <si>
    <t>1.2㎞から10㎞まで、29種目で行うマラソン大会を実施した。</t>
    <rPh sb="14" eb="16">
      <t>シュモク</t>
    </rPh>
    <rPh sb="17" eb="18">
      <t>オコナ</t>
    </rPh>
    <rPh sb="23" eb="25">
      <t>タイカイ</t>
    </rPh>
    <rPh sb="26" eb="28">
      <t>ジッシ</t>
    </rPh>
    <phoneticPr fontId="3"/>
  </si>
  <si>
    <t>市内専門学校の協力の下、子どもの知的好奇心を刺激する学びの機会を提供する。</t>
    <rPh sb="2" eb="4">
      <t>センモン</t>
    </rPh>
    <rPh sb="4" eb="6">
      <t>ガッコウ</t>
    </rPh>
    <phoneticPr fontId="3"/>
  </si>
  <si>
    <t>社会教育団体や、文化協会等がステージ発表や教室を開講し、日頃の成果を発表。</t>
    <rPh sb="0" eb="2">
      <t>シャカイ</t>
    </rPh>
    <rPh sb="2" eb="4">
      <t>キョウイク</t>
    </rPh>
    <rPh sb="4" eb="6">
      <t>ダンタイ</t>
    </rPh>
    <rPh sb="8" eb="10">
      <t>ブンカ</t>
    </rPh>
    <rPh sb="10" eb="12">
      <t>キョウカイ</t>
    </rPh>
    <rPh sb="12" eb="13">
      <t>トウ</t>
    </rPh>
    <rPh sb="18" eb="20">
      <t>ハッピョウ</t>
    </rPh>
    <rPh sb="21" eb="23">
      <t>キョウシツ</t>
    </rPh>
    <rPh sb="24" eb="26">
      <t>カイコウ</t>
    </rPh>
    <rPh sb="28" eb="30">
      <t>ヒゴロ</t>
    </rPh>
    <rPh sb="31" eb="33">
      <t>セイカ</t>
    </rPh>
    <rPh sb="34" eb="36">
      <t>ハッピョウ</t>
    </rPh>
    <phoneticPr fontId="3"/>
  </si>
  <si>
    <t>学生や一般団体の、絵画、書道、俳句、川柳、写真、陶芸、手芸等の作品展示会。</t>
    <rPh sb="0" eb="2">
      <t>ガクセイ</t>
    </rPh>
    <rPh sb="3" eb="5">
      <t>イッパン</t>
    </rPh>
    <rPh sb="5" eb="7">
      <t>ダンタイ</t>
    </rPh>
    <rPh sb="9" eb="11">
      <t>カイガ</t>
    </rPh>
    <rPh sb="12" eb="14">
      <t>ショドウ</t>
    </rPh>
    <rPh sb="15" eb="17">
      <t>ハイク</t>
    </rPh>
    <rPh sb="18" eb="20">
      <t>センリュウ</t>
    </rPh>
    <rPh sb="21" eb="23">
      <t>シャシン</t>
    </rPh>
    <rPh sb="24" eb="26">
      <t>トウゲイ</t>
    </rPh>
    <rPh sb="27" eb="29">
      <t>シュゲイ</t>
    </rPh>
    <rPh sb="29" eb="30">
      <t>トウ</t>
    </rPh>
    <rPh sb="31" eb="33">
      <t>サクヒン</t>
    </rPh>
    <rPh sb="33" eb="36">
      <t>テンジカイ</t>
    </rPh>
    <phoneticPr fontId="3"/>
  </si>
  <si>
    <t>新成人の記念式典・記念撮影の実施。新成人の企画による二次会の実施。</t>
    <rPh sb="0" eb="3">
      <t>シンセイジン</t>
    </rPh>
    <rPh sb="4" eb="6">
      <t>キネン</t>
    </rPh>
    <rPh sb="6" eb="8">
      <t>シキテン</t>
    </rPh>
    <rPh sb="9" eb="11">
      <t>キネン</t>
    </rPh>
    <rPh sb="11" eb="13">
      <t>サツエイ</t>
    </rPh>
    <rPh sb="14" eb="16">
      <t>ジッシ</t>
    </rPh>
    <rPh sb="17" eb="20">
      <t>シンセイジン</t>
    </rPh>
    <rPh sb="21" eb="23">
      <t>キカク</t>
    </rPh>
    <rPh sb="26" eb="29">
      <t>ニジカイ</t>
    </rPh>
    <rPh sb="30" eb="32">
      <t>ジッシ</t>
    </rPh>
    <phoneticPr fontId="3"/>
  </si>
  <si>
    <t>本町所在の短期大学に協力いただき、料理教室を実施。</t>
    <rPh sb="0" eb="2">
      <t>ホンチョウ</t>
    </rPh>
    <rPh sb="2" eb="4">
      <t>ショザイ</t>
    </rPh>
    <rPh sb="5" eb="7">
      <t>タンキ</t>
    </rPh>
    <rPh sb="7" eb="9">
      <t>ダイガク</t>
    </rPh>
    <rPh sb="10" eb="12">
      <t>キョウリョク</t>
    </rPh>
    <rPh sb="17" eb="19">
      <t>リョウリ</t>
    </rPh>
    <rPh sb="19" eb="21">
      <t>キョウシツ</t>
    </rPh>
    <rPh sb="22" eb="24">
      <t>ジッシ</t>
    </rPh>
    <phoneticPr fontId="3"/>
  </si>
  <si>
    <t>公民館利用者の会に所属するサークルの舞台発表並びに展示。</t>
    <rPh sb="0" eb="3">
      <t>コウミンカン</t>
    </rPh>
    <rPh sb="3" eb="6">
      <t>リヨウシャ</t>
    </rPh>
    <rPh sb="7" eb="8">
      <t>カイ</t>
    </rPh>
    <rPh sb="9" eb="11">
      <t>ショゾク</t>
    </rPh>
    <rPh sb="18" eb="20">
      <t>ブタイ</t>
    </rPh>
    <rPh sb="20" eb="22">
      <t>ハッピョウ</t>
    </rPh>
    <rPh sb="22" eb="23">
      <t>ナラ</t>
    </rPh>
    <rPh sb="25" eb="27">
      <t>テンジ</t>
    </rPh>
    <phoneticPr fontId="3"/>
  </si>
  <si>
    <t>町内小学校5年生から中学校2年生までの代表児童生徒が将来の夢や環境問題、人権問題、日頃の考え等を町民の前で発表する大会を実施。</t>
    <rPh sb="0" eb="2">
      <t>チョウナイ</t>
    </rPh>
    <rPh sb="2" eb="3">
      <t>ショウ</t>
    </rPh>
    <rPh sb="3" eb="5">
      <t>ガッコウ</t>
    </rPh>
    <rPh sb="6" eb="8">
      <t>ネンセイ</t>
    </rPh>
    <rPh sb="10" eb="13">
      <t>チュウガッコウ</t>
    </rPh>
    <rPh sb="14" eb="16">
      <t>ネンセイ</t>
    </rPh>
    <rPh sb="19" eb="21">
      <t>ダイヒョウ</t>
    </rPh>
    <rPh sb="21" eb="23">
      <t>ジドウ</t>
    </rPh>
    <rPh sb="23" eb="25">
      <t>セイト</t>
    </rPh>
    <rPh sb="26" eb="28">
      <t>ショウライ</t>
    </rPh>
    <rPh sb="29" eb="30">
      <t>ユメ</t>
    </rPh>
    <rPh sb="31" eb="33">
      <t>カンキョウ</t>
    </rPh>
    <rPh sb="33" eb="35">
      <t>モンダイ</t>
    </rPh>
    <rPh sb="36" eb="38">
      <t>ジンケン</t>
    </rPh>
    <rPh sb="38" eb="40">
      <t>モンダイ</t>
    </rPh>
    <rPh sb="41" eb="43">
      <t>ヒゴロ</t>
    </rPh>
    <rPh sb="44" eb="45">
      <t>カンガ</t>
    </rPh>
    <rPh sb="46" eb="47">
      <t>トウ</t>
    </rPh>
    <rPh sb="48" eb="50">
      <t>チョウミン</t>
    </rPh>
    <rPh sb="51" eb="52">
      <t>マエ</t>
    </rPh>
    <rPh sb="53" eb="55">
      <t>ハッピョウ</t>
    </rPh>
    <rPh sb="57" eb="59">
      <t>タイカイ</t>
    </rPh>
    <rPh sb="60" eb="62">
      <t>ジッシ</t>
    </rPh>
    <phoneticPr fontId="3"/>
  </si>
  <si>
    <t>小川町ホームページ（生涯学習・文化・スポーツ）</t>
    <rPh sb="0" eb="2">
      <t>オガワ</t>
    </rPh>
    <rPh sb="2" eb="3">
      <t>マチ</t>
    </rPh>
    <phoneticPr fontId="4"/>
  </si>
  <si>
    <t>行田市ホームページ（社会教育・生涯学習）</t>
    <rPh sb="0" eb="3">
      <t>ギョウダシ</t>
    </rPh>
    <rPh sb="10" eb="12">
      <t>シャカイ</t>
    </rPh>
    <rPh sb="12" eb="14">
      <t>キョウイク</t>
    </rPh>
    <rPh sb="15" eb="17">
      <t>ショウガイ</t>
    </rPh>
    <rPh sb="17" eb="19">
      <t>ガクシュウ</t>
    </rPh>
    <phoneticPr fontId="4"/>
  </si>
  <si>
    <t>主としてこれから親になろうとする者を対象として開設された家庭教育学級</t>
    <rPh sb="0" eb="1">
      <t>シュ</t>
    </rPh>
    <rPh sb="8" eb="9">
      <t>オヤ</t>
    </rPh>
    <rPh sb="16" eb="17">
      <t>モノ</t>
    </rPh>
    <rPh sb="18" eb="20">
      <t>タイショウ</t>
    </rPh>
    <rPh sb="23" eb="25">
      <t>カイセツ</t>
    </rPh>
    <rPh sb="28" eb="30">
      <t>カテイ</t>
    </rPh>
    <rPh sb="30" eb="32">
      <t>キョウイク</t>
    </rPh>
    <rPh sb="32" eb="34">
      <t>ガッキュウ</t>
    </rPh>
    <phoneticPr fontId="5"/>
  </si>
  <si>
    <t>「事業の概要」文字数</t>
    <rPh sb="1" eb="3">
      <t>ジギョウ</t>
    </rPh>
    <rPh sb="4" eb="6">
      <t>ガイヨウ</t>
    </rPh>
    <rPh sb="7" eb="10">
      <t>モジスウ</t>
    </rPh>
    <phoneticPr fontId="4"/>
  </si>
  <si>
    <t>推進計画の
最新策定策定</t>
    <rPh sb="0" eb="2">
      <t>スイシン</t>
    </rPh>
    <rPh sb="6" eb="8">
      <t>サイシン</t>
    </rPh>
    <rPh sb="8" eb="10">
      <t>サクテイ</t>
    </rPh>
    <phoneticPr fontId="4"/>
  </si>
  <si>
    <t>H25</t>
    <phoneticPr fontId="4"/>
  </si>
  <si>
    <t>学習投影</t>
    <rPh sb="0" eb="2">
      <t>ガクシュウ</t>
    </rPh>
    <rPh sb="2" eb="4">
      <t>トウエイ</t>
    </rPh>
    <phoneticPr fontId="4"/>
  </si>
  <si>
    <t>スクール・サポート・サイエンス事業</t>
    <rPh sb="15" eb="17">
      <t>ジギョウ</t>
    </rPh>
    <phoneticPr fontId="4"/>
  </si>
  <si>
    <t>中高生科学館ボランティア</t>
    <rPh sb="0" eb="3">
      <t>チュウコウセイ</t>
    </rPh>
    <rPh sb="3" eb="5">
      <t>カガク</t>
    </rPh>
    <rPh sb="5" eb="6">
      <t>カン</t>
    </rPh>
    <phoneticPr fontId="4"/>
  </si>
  <si>
    <t>川口市</t>
    <rPh sb="0" eb="2">
      <t>カワグチ</t>
    </rPh>
    <rPh sb="2" eb="3">
      <t>シ</t>
    </rPh>
    <phoneticPr fontId="4"/>
  </si>
  <si>
    <t>草加市指導者バンク登録制度</t>
    <rPh sb="0" eb="3">
      <t>ソウカシ</t>
    </rPh>
    <rPh sb="3" eb="6">
      <t>シドウシャ</t>
    </rPh>
    <rPh sb="9" eb="11">
      <t>トウロク</t>
    </rPh>
    <rPh sb="11" eb="13">
      <t>セイド</t>
    </rPh>
    <phoneticPr fontId="4"/>
  </si>
  <si>
    <t>生涯学習体験講座</t>
    <rPh sb="0" eb="2">
      <t>ショウガイ</t>
    </rPh>
    <rPh sb="2" eb="4">
      <t>ガクシュウ</t>
    </rPh>
    <rPh sb="4" eb="6">
      <t>タイケン</t>
    </rPh>
    <rPh sb="6" eb="8">
      <t>コウザ</t>
    </rPh>
    <phoneticPr fontId="4"/>
  </si>
  <si>
    <t>小学校茶道教室</t>
    <rPh sb="0" eb="3">
      <t>ショウガッコウ</t>
    </rPh>
    <rPh sb="3" eb="5">
      <t>サドウ</t>
    </rPh>
    <rPh sb="5" eb="7">
      <t>キョウシツ</t>
    </rPh>
    <phoneticPr fontId="4"/>
  </si>
  <si>
    <t>社会科で千利休や茶道を学習した小学校6年生全員に対して、実体験することで学習の理解を深めるために、茶道を体験する教室を開催した。</t>
    <rPh sb="0" eb="3">
      <t>シャカイカ</t>
    </rPh>
    <rPh sb="4" eb="5">
      <t>セン</t>
    </rPh>
    <rPh sb="5" eb="7">
      <t>リキュウ</t>
    </rPh>
    <rPh sb="8" eb="10">
      <t>サドウ</t>
    </rPh>
    <rPh sb="11" eb="13">
      <t>ガクシュウ</t>
    </rPh>
    <rPh sb="15" eb="18">
      <t>ショウガッコウ</t>
    </rPh>
    <rPh sb="19" eb="20">
      <t>ネン</t>
    </rPh>
    <rPh sb="20" eb="21">
      <t>セイ</t>
    </rPh>
    <rPh sb="21" eb="23">
      <t>ゼンイン</t>
    </rPh>
    <rPh sb="24" eb="25">
      <t>タイ</t>
    </rPh>
    <rPh sb="28" eb="31">
      <t>ジッタイケン</t>
    </rPh>
    <rPh sb="36" eb="38">
      <t>ガクシュウ</t>
    </rPh>
    <rPh sb="39" eb="41">
      <t>リカイ</t>
    </rPh>
    <rPh sb="42" eb="43">
      <t>フカ</t>
    </rPh>
    <rPh sb="49" eb="51">
      <t>サドウ</t>
    </rPh>
    <rPh sb="52" eb="54">
      <t>タイケン</t>
    </rPh>
    <rPh sb="56" eb="58">
      <t>キョウシツ</t>
    </rPh>
    <rPh sb="59" eb="61">
      <t>カイサイ</t>
    </rPh>
    <phoneticPr fontId="4"/>
  </si>
  <si>
    <t>保健センターと共催で、高年者の健康の増進と参加者同士の交流を深めるとともに、ストレッチを中心に、楽しみながら高年者の筋力をアップする。</t>
    <rPh sb="0" eb="2">
      <t>ホケン</t>
    </rPh>
    <rPh sb="7" eb="9">
      <t>キョウサイ</t>
    </rPh>
    <rPh sb="11" eb="14">
      <t>コウネンシャ</t>
    </rPh>
    <phoneticPr fontId="4"/>
  </si>
  <si>
    <t>児童生徒の基礎学力定着の為、全小学校及び公立施設4か所で希望者を対象に主に国語・算数・数学の学習支援を行う。</t>
    <rPh sb="20" eb="22">
      <t>コウリツ</t>
    </rPh>
    <phoneticPr fontId="4"/>
  </si>
  <si>
    <t>そうか市民大学</t>
    <rPh sb="3" eb="5">
      <t>シミン</t>
    </rPh>
    <rPh sb="5" eb="7">
      <t>ダイガク</t>
    </rPh>
    <phoneticPr fontId="4"/>
  </si>
  <si>
    <t>市民が求める高度な学習・講座を提供するため、専門家を講師に招き、魅力ある講座を開催している</t>
    <rPh sb="0" eb="2">
      <t>シミン</t>
    </rPh>
    <rPh sb="3" eb="4">
      <t>モト</t>
    </rPh>
    <rPh sb="6" eb="8">
      <t>コウド</t>
    </rPh>
    <rPh sb="9" eb="11">
      <t>ガクシュウ</t>
    </rPh>
    <rPh sb="12" eb="14">
      <t>コウザ</t>
    </rPh>
    <rPh sb="15" eb="17">
      <t>テイキョウ</t>
    </rPh>
    <rPh sb="22" eb="25">
      <t>センモンカ</t>
    </rPh>
    <rPh sb="26" eb="28">
      <t>コウシ</t>
    </rPh>
    <rPh sb="29" eb="30">
      <t>マネ</t>
    </rPh>
    <rPh sb="32" eb="34">
      <t>ミリョク</t>
    </rPh>
    <rPh sb="36" eb="38">
      <t>コウザ</t>
    </rPh>
    <rPh sb="39" eb="41">
      <t>カイサイ</t>
    </rPh>
    <phoneticPr fontId="4"/>
  </si>
  <si>
    <t>大学公開講座</t>
    <rPh sb="0" eb="2">
      <t>ダイガク</t>
    </rPh>
    <rPh sb="2" eb="4">
      <t>コウカイ</t>
    </rPh>
    <rPh sb="4" eb="6">
      <t>コウザ</t>
    </rPh>
    <phoneticPr fontId="4"/>
  </si>
  <si>
    <t>獨協大学オープカレッジ及び上野学園大学短期大学部による公開講座。</t>
    <rPh sb="0" eb="2">
      <t>ドッキョウ</t>
    </rPh>
    <rPh sb="2" eb="4">
      <t>ダイガク</t>
    </rPh>
    <rPh sb="11" eb="12">
      <t>オヨ</t>
    </rPh>
    <rPh sb="13" eb="15">
      <t>ウエノ</t>
    </rPh>
    <rPh sb="15" eb="17">
      <t>ガクエン</t>
    </rPh>
    <rPh sb="17" eb="19">
      <t>ダイガク</t>
    </rPh>
    <rPh sb="19" eb="21">
      <t>タンキ</t>
    </rPh>
    <rPh sb="21" eb="23">
      <t>ダイガク</t>
    </rPh>
    <rPh sb="23" eb="24">
      <t>ブ</t>
    </rPh>
    <rPh sb="27" eb="29">
      <t>コウカイ</t>
    </rPh>
    <rPh sb="29" eb="31">
      <t>コウザ</t>
    </rPh>
    <phoneticPr fontId="4"/>
  </si>
  <si>
    <t>http://www.city.warabi.saitama.jp</t>
    <phoneticPr fontId="4"/>
  </si>
  <si>
    <t>①放課後子ども教室　②わらび学校土曜塾</t>
    <phoneticPr fontId="4"/>
  </si>
  <si>
    <t>西小学校３年生一泊キャンプ</t>
    <rPh sb="0" eb="1">
      <t>ニシ</t>
    </rPh>
    <rPh sb="1" eb="4">
      <t>ショウガッコウ</t>
    </rPh>
    <rPh sb="5" eb="7">
      <t>ネンセイ</t>
    </rPh>
    <rPh sb="7" eb="9">
      <t>イッパク</t>
    </rPh>
    <phoneticPr fontId="6"/>
  </si>
  <si>
    <t>戦争体験を語る会</t>
    <rPh sb="0" eb="2">
      <t>センソウ</t>
    </rPh>
    <rPh sb="2" eb="4">
      <t>タイケン</t>
    </rPh>
    <rPh sb="5" eb="6">
      <t>カタ</t>
    </rPh>
    <rPh sb="7" eb="8">
      <t>カイ</t>
    </rPh>
    <phoneticPr fontId="6"/>
  </si>
  <si>
    <t>子育て講座「うさちゃん学級」</t>
    <rPh sb="0" eb="2">
      <t>コソダ</t>
    </rPh>
    <rPh sb="3" eb="5">
      <t>コウザ</t>
    </rPh>
    <rPh sb="11" eb="13">
      <t>ガッキュウ</t>
    </rPh>
    <phoneticPr fontId="6"/>
  </si>
  <si>
    <t>http://www.city.toda.saitama.jp/soshiki/375/kyo-syogaigaku-guide.html</t>
    <phoneticPr fontId="4"/>
  </si>
  <si>
    <t>彩湖自然学習センターサイエンスサポートプログラム</t>
    <rPh sb="0" eb="10">
      <t>サ</t>
    </rPh>
    <phoneticPr fontId="4"/>
  </si>
  <si>
    <t>小・中学校の理科、総合的な学習の時間、小学校生活科の教育振興のために植物・動物を中心にした学習・自然体験活動の支援を行った。</t>
    <rPh sb="0" eb="1">
      <t>ショウ</t>
    </rPh>
    <rPh sb="2" eb="5">
      <t>チュウガッコウ</t>
    </rPh>
    <rPh sb="6" eb="8">
      <t>リカ</t>
    </rPh>
    <rPh sb="9" eb="12">
      <t>ソウゴウテキ</t>
    </rPh>
    <rPh sb="13" eb="15">
      <t>ガクシュウ</t>
    </rPh>
    <rPh sb="16" eb="18">
      <t>ジカン</t>
    </rPh>
    <rPh sb="19" eb="22">
      <t>ショウガッコウ</t>
    </rPh>
    <rPh sb="22" eb="25">
      <t>セイカツカ</t>
    </rPh>
    <rPh sb="26" eb="28">
      <t>キョウイク</t>
    </rPh>
    <rPh sb="28" eb="30">
      <t>シンコウ</t>
    </rPh>
    <rPh sb="34" eb="36">
      <t>ショクブツ</t>
    </rPh>
    <rPh sb="37" eb="39">
      <t>ドウブツ</t>
    </rPh>
    <rPh sb="40" eb="42">
      <t>チュウシン</t>
    </rPh>
    <rPh sb="45" eb="47">
      <t>ガクシュウ</t>
    </rPh>
    <rPh sb="48" eb="50">
      <t>シゼン</t>
    </rPh>
    <rPh sb="50" eb="52">
      <t>タイケン</t>
    </rPh>
    <rPh sb="52" eb="54">
      <t>カツドウ</t>
    </rPh>
    <rPh sb="55" eb="57">
      <t>シエン</t>
    </rPh>
    <rPh sb="58" eb="59">
      <t>オコナ</t>
    </rPh>
    <phoneticPr fontId="4"/>
  </si>
  <si>
    <t>彩湖自然学習センター３年生授業</t>
    <rPh sb="0" eb="10">
      <t>サ</t>
    </rPh>
    <rPh sb="11" eb="13">
      <t>ネンセイ</t>
    </rPh>
    <rPh sb="13" eb="15">
      <t>ジュギョウ</t>
    </rPh>
    <phoneticPr fontId="4"/>
  </si>
  <si>
    <t>生活科・理科・総合的な学習の時間に、自然体験と自然科学体験を教材に、一人一人の興味・関心にそった教育プログラムを提供した。</t>
    <rPh sb="0" eb="3">
      <t>セイカツカ</t>
    </rPh>
    <rPh sb="4" eb="6">
      <t>リカ</t>
    </rPh>
    <rPh sb="7" eb="10">
      <t>ソウゴウテキ</t>
    </rPh>
    <rPh sb="11" eb="13">
      <t>ガクシュウ</t>
    </rPh>
    <rPh sb="14" eb="16">
      <t>ジカン</t>
    </rPh>
    <rPh sb="18" eb="20">
      <t>シゼン</t>
    </rPh>
    <rPh sb="20" eb="22">
      <t>タイケン</t>
    </rPh>
    <rPh sb="23" eb="25">
      <t>シゼン</t>
    </rPh>
    <rPh sb="25" eb="27">
      <t>カガク</t>
    </rPh>
    <rPh sb="27" eb="29">
      <t>タイケン</t>
    </rPh>
    <rPh sb="30" eb="32">
      <t>キョウザイ</t>
    </rPh>
    <rPh sb="34" eb="36">
      <t>ヒトリ</t>
    </rPh>
    <rPh sb="36" eb="38">
      <t>ヒトリ</t>
    </rPh>
    <rPh sb="39" eb="41">
      <t>キョウミ</t>
    </rPh>
    <rPh sb="42" eb="44">
      <t>カンシン</t>
    </rPh>
    <rPh sb="48" eb="50">
      <t>キョウイク</t>
    </rPh>
    <rPh sb="56" eb="58">
      <t>テイキョウ</t>
    </rPh>
    <phoneticPr fontId="4"/>
  </si>
  <si>
    <t>戸田市</t>
    <rPh sb="0" eb="3">
      <t>トダシ</t>
    </rPh>
    <phoneticPr fontId="4"/>
  </si>
  <si>
    <t>戸田市民大学「経済教育入門講座」</t>
    <rPh sb="0" eb="2">
      <t>トダ</t>
    </rPh>
    <rPh sb="2" eb="4">
      <t>シミン</t>
    </rPh>
    <rPh sb="4" eb="6">
      <t>ダイガク</t>
    </rPh>
    <rPh sb="7" eb="9">
      <t>ケイザイ</t>
    </rPh>
    <rPh sb="9" eb="11">
      <t>キョウイク</t>
    </rPh>
    <rPh sb="11" eb="13">
      <t>ニュウモン</t>
    </rPh>
    <rPh sb="13" eb="15">
      <t>コウザ</t>
    </rPh>
    <phoneticPr fontId="4"/>
  </si>
  <si>
    <t>市民大学の一講座として、経済教育に関する入門講座を開催した。</t>
    <rPh sb="0" eb="2">
      <t>シミン</t>
    </rPh>
    <rPh sb="2" eb="4">
      <t>ダイガク</t>
    </rPh>
    <rPh sb="5" eb="6">
      <t>イチ</t>
    </rPh>
    <rPh sb="6" eb="8">
      <t>コウザ</t>
    </rPh>
    <rPh sb="17" eb="18">
      <t>カン</t>
    </rPh>
    <rPh sb="25" eb="27">
      <t>カイサイ</t>
    </rPh>
    <phoneticPr fontId="4"/>
  </si>
  <si>
    <t>http://www.city.wako.lg.jp/home/kyoiku/gakusyu.html</t>
  </si>
  <si>
    <t>放課後に小学校の余裕教室等を活用し、安全・安心な子供の活動拠点(居場所)を設け、地域の方々の参画を得て、子供たちに勉強やスポーツ・文化芸術活動、地域住民との交流活動等の機会を提供した。</t>
  </si>
  <si>
    <t>新座市ホームページ（生涯学習スポーツ課）</t>
    <rPh sb="0" eb="3">
      <t>ニイザシ</t>
    </rPh>
    <rPh sb="10" eb="12">
      <t>ショウガイ</t>
    </rPh>
    <rPh sb="12" eb="14">
      <t>ガクシュウ</t>
    </rPh>
    <rPh sb="18" eb="19">
      <t>カ</t>
    </rPh>
    <phoneticPr fontId="18"/>
  </si>
  <si>
    <t>http://www.city.niiza.lg.jp/soshiki/44/</t>
  </si>
  <si>
    <t>生涯学習ボランティアバンク</t>
    <rPh sb="0" eb="2">
      <t>ショウガイ</t>
    </rPh>
    <rPh sb="2" eb="4">
      <t>ガクシュウ</t>
    </rPh>
    <phoneticPr fontId="18"/>
  </si>
  <si>
    <t>新座市</t>
    <rPh sb="0" eb="3">
      <t>ニイザシ</t>
    </rPh>
    <phoneticPr fontId="4"/>
  </si>
  <si>
    <t>https://www.city.okegawa.lg.jp/shiminkatsudo/shogaigakushu/syougaigakusyu/4018.html</t>
    <phoneticPr fontId="4"/>
  </si>
  <si>
    <t>憲法・人権市民のつどい</t>
    <rPh sb="0" eb="2">
      <t>ケンポウ</t>
    </rPh>
    <rPh sb="3" eb="5">
      <t>ジンケン</t>
    </rPh>
    <rPh sb="5" eb="7">
      <t>シミン</t>
    </rPh>
    <phoneticPr fontId="4"/>
  </si>
  <si>
    <t>市人権男女協働参画課と市自治文化課と連携し、開催した。</t>
    <rPh sb="0" eb="1">
      <t>シ</t>
    </rPh>
    <rPh sb="1" eb="3">
      <t>ジンケン</t>
    </rPh>
    <rPh sb="3" eb="5">
      <t>ダンジョ</t>
    </rPh>
    <rPh sb="5" eb="7">
      <t>キョウドウ</t>
    </rPh>
    <rPh sb="7" eb="9">
      <t>サンカク</t>
    </rPh>
    <rPh sb="9" eb="10">
      <t>カ</t>
    </rPh>
    <rPh sb="11" eb="12">
      <t>シ</t>
    </rPh>
    <rPh sb="12" eb="14">
      <t>ジチ</t>
    </rPh>
    <rPh sb="14" eb="16">
      <t>ブンカ</t>
    </rPh>
    <rPh sb="16" eb="17">
      <t>カ</t>
    </rPh>
    <rPh sb="18" eb="20">
      <t>レンケイ</t>
    </rPh>
    <rPh sb="22" eb="24">
      <t>カイサイ</t>
    </rPh>
    <phoneticPr fontId="4"/>
  </si>
  <si>
    <t>親の学習</t>
    <rPh sb="0" eb="1">
      <t>オヤ</t>
    </rPh>
    <rPh sb="2" eb="4">
      <t>ガクシュウ</t>
    </rPh>
    <phoneticPr fontId="4"/>
  </si>
  <si>
    <t>パソコン講座</t>
    <rPh sb="4" eb="6">
      <t>コウザ</t>
    </rPh>
    <phoneticPr fontId="4"/>
  </si>
  <si>
    <t>北本市ホームページ</t>
    <rPh sb="0" eb="3">
      <t>キタモトシ</t>
    </rPh>
    <phoneticPr fontId="4"/>
  </si>
  <si>
    <t>職員出前講座</t>
    <rPh sb="0" eb="2">
      <t>ショクイン</t>
    </rPh>
    <rPh sb="2" eb="4">
      <t>デマエ</t>
    </rPh>
    <rPh sb="4" eb="6">
      <t>コウザ</t>
    </rPh>
    <phoneticPr fontId="4"/>
  </si>
  <si>
    <t>放課後子供教室</t>
    <phoneticPr fontId="4"/>
  </si>
  <si>
    <t>人権教育推進事業</t>
    <rPh sb="0" eb="2">
      <t>ジンケン</t>
    </rPh>
    <rPh sb="2" eb="4">
      <t>キョウイク</t>
    </rPh>
    <rPh sb="4" eb="6">
      <t>スイシン</t>
    </rPh>
    <rPh sb="6" eb="8">
      <t>ジギョウ</t>
    </rPh>
    <phoneticPr fontId="4"/>
  </si>
  <si>
    <t>人権課題の解決のために、各種研修会及び指導者養成講座を実施する。</t>
    <rPh sb="0" eb="2">
      <t>ジンケン</t>
    </rPh>
    <rPh sb="2" eb="4">
      <t>カダイ</t>
    </rPh>
    <rPh sb="5" eb="7">
      <t>カイケツ</t>
    </rPh>
    <rPh sb="12" eb="14">
      <t>カクシュ</t>
    </rPh>
    <rPh sb="14" eb="17">
      <t>ケンシュウカイ</t>
    </rPh>
    <rPh sb="17" eb="18">
      <t>オヨ</t>
    </rPh>
    <rPh sb="19" eb="22">
      <t>シドウシャ</t>
    </rPh>
    <rPh sb="22" eb="24">
      <t>ヨウセイ</t>
    </rPh>
    <rPh sb="24" eb="26">
      <t>コウザ</t>
    </rPh>
    <rPh sb="27" eb="29">
      <t>ジッシ</t>
    </rPh>
    <phoneticPr fontId="3"/>
  </si>
  <si>
    <t>子ども写生大会</t>
    <rPh sb="0" eb="1">
      <t>コ</t>
    </rPh>
    <rPh sb="3" eb="5">
      <t>シャセイ</t>
    </rPh>
    <rPh sb="5" eb="7">
      <t>タイカイ</t>
    </rPh>
    <phoneticPr fontId="4"/>
  </si>
  <si>
    <t>子ども大学はんのう</t>
    <rPh sb="0" eb="1">
      <t>コ</t>
    </rPh>
    <rPh sb="3" eb="5">
      <t>ダイガク</t>
    </rPh>
    <phoneticPr fontId="3"/>
  </si>
  <si>
    <t>地域の大学、商工会議所、信用金庫と連携し、子どもの好奇心を刺激する「はてな学」「ふるさと学」「生き方学」の講義や体験を提供した。</t>
    <rPh sb="6" eb="8">
      <t>ショウコウ</t>
    </rPh>
    <rPh sb="8" eb="11">
      <t>カイギショ</t>
    </rPh>
    <rPh sb="12" eb="14">
      <t>シンヨウ</t>
    </rPh>
    <rPh sb="14" eb="16">
      <t>キンコ</t>
    </rPh>
    <rPh sb="17" eb="19">
      <t>レンケイ</t>
    </rPh>
    <rPh sb="21" eb="22">
      <t>コ</t>
    </rPh>
    <rPh sb="25" eb="28">
      <t>コウキシン</t>
    </rPh>
    <rPh sb="29" eb="31">
      <t>シゲキ</t>
    </rPh>
    <rPh sb="37" eb="38">
      <t>ガク</t>
    </rPh>
    <rPh sb="44" eb="45">
      <t>ガク</t>
    </rPh>
    <rPh sb="47" eb="48">
      <t>イ</t>
    </rPh>
    <rPh sb="49" eb="50">
      <t>カタ</t>
    </rPh>
    <rPh sb="50" eb="51">
      <t>ガク</t>
    </rPh>
    <rPh sb="53" eb="55">
      <t>コウギ</t>
    </rPh>
    <rPh sb="56" eb="58">
      <t>タイケン</t>
    </rPh>
    <rPh sb="59" eb="61">
      <t>テイキョウ</t>
    </rPh>
    <phoneticPr fontId="3"/>
  </si>
  <si>
    <t>学習支援「みんなの自習室」</t>
    <rPh sb="0" eb="2">
      <t>ガクシュウ</t>
    </rPh>
    <rPh sb="2" eb="4">
      <t>シエン</t>
    </rPh>
    <rPh sb="9" eb="12">
      <t>ジシュウシツ</t>
    </rPh>
    <phoneticPr fontId="3"/>
  </si>
  <si>
    <t>教員OB等が講師となり、宿題や教科書などわからないところを指導することで、つまづき解消、学力向上を目的に実施した。</t>
    <rPh sb="0" eb="2">
      <t>キョウイン</t>
    </rPh>
    <rPh sb="4" eb="5">
      <t>トウ</t>
    </rPh>
    <rPh sb="6" eb="8">
      <t>コウシ</t>
    </rPh>
    <rPh sb="12" eb="14">
      <t>シュクダイ</t>
    </rPh>
    <rPh sb="15" eb="18">
      <t>キョウカショ</t>
    </rPh>
    <rPh sb="29" eb="31">
      <t>シドウ</t>
    </rPh>
    <rPh sb="41" eb="43">
      <t>カイショウ</t>
    </rPh>
    <rPh sb="44" eb="46">
      <t>ガクリョク</t>
    </rPh>
    <rPh sb="46" eb="48">
      <t>コウジョウ</t>
    </rPh>
    <rPh sb="49" eb="51">
      <t>モクテキ</t>
    </rPh>
    <rPh sb="52" eb="54">
      <t>ジッシ</t>
    </rPh>
    <phoneticPr fontId="3"/>
  </si>
  <si>
    <t>ことばと音のコンサート</t>
    <rPh sb="4" eb="5">
      <t>オト</t>
    </rPh>
    <phoneticPr fontId="3"/>
  </si>
  <si>
    <t>市民の大学</t>
    <rPh sb="0" eb="2">
      <t>シミン</t>
    </rPh>
    <rPh sb="3" eb="5">
      <t>ダイガク</t>
    </rPh>
    <phoneticPr fontId="4"/>
  </si>
  <si>
    <t>地域の大学と共催し、大学公開講座を実施した。</t>
    <rPh sb="0" eb="2">
      <t>チイキ</t>
    </rPh>
    <rPh sb="3" eb="5">
      <t>ダイガク</t>
    </rPh>
    <rPh sb="6" eb="8">
      <t>キョウサイ</t>
    </rPh>
    <rPh sb="10" eb="12">
      <t>ダイガク</t>
    </rPh>
    <rPh sb="12" eb="14">
      <t>コウカイ</t>
    </rPh>
    <rPh sb="14" eb="16">
      <t>コウザ</t>
    </rPh>
    <rPh sb="17" eb="19">
      <t>ジッシ</t>
    </rPh>
    <phoneticPr fontId="4"/>
  </si>
  <si>
    <t>彩・ふるさと喜樂学</t>
    <rPh sb="0" eb="1">
      <t>イロドリ</t>
    </rPh>
    <rPh sb="6" eb="7">
      <t>キ</t>
    </rPh>
    <rPh sb="7" eb="8">
      <t>ラク</t>
    </rPh>
    <rPh sb="8" eb="9">
      <t>ガク</t>
    </rPh>
    <phoneticPr fontId="4"/>
  </si>
  <si>
    <t>地域の大学と共催し、地域性あふれる講座を実施した。</t>
    <rPh sb="0" eb="2">
      <t>チイキ</t>
    </rPh>
    <rPh sb="3" eb="5">
      <t>ダイガク</t>
    </rPh>
    <rPh sb="6" eb="8">
      <t>キョウサイ</t>
    </rPh>
    <rPh sb="10" eb="13">
      <t>チイキセイ</t>
    </rPh>
    <rPh sb="17" eb="19">
      <t>コウザ</t>
    </rPh>
    <rPh sb="20" eb="22">
      <t>ジッシ</t>
    </rPh>
    <phoneticPr fontId="4"/>
  </si>
  <si>
    <t>文化財講座</t>
    <rPh sb="0" eb="3">
      <t>ブンカザイ</t>
    </rPh>
    <rPh sb="3" eb="5">
      <t>コウザ</t>
    </rPh>
    <phoneticPr fontId="4"/>
  </si>
  <si>
    <t>なんばた学級（高齢者学級）</t>
    <rPh sb="4" eb="6">
      <t>ガッキュウ</t>
    </rPh>
    <rPh sb="7" eb="10">
      <t>コウレイシャ</t>
    </rPh>
    <rPh sb="10" eb="12">
      <t>ガッキュウ</t>
    </rPh>
    <phoneticPr fontId="4"/>
  </si>
  <si>
    <t>南畑公民館だより発行事業</t>
    <rPh sb="0" eb="1">
      <t>ミナミ</t>
    </rPh>
    <rPh sb="1" eb="2">
      <t>ハタケ</t>
    </rPh>
    <rPh sb="2" eb="5">
      <t>コウミンカン</t>
    </rPh>
    <rPh sb="8" eb="10">
      <t>ハッコウ</t>
    </rPh>
    <rPh sb="10" eb="12">
      <t>ジギョウ</t>
    </rPh>
    <phoneticPr fontId="4"/>
  </si>
  <si>
    <t>健康スマイル講座</t>
    <rPh sb="0" eb="2">
      <t>ケンコウ</t>
    </rPh>
    <rPh sb="6" eb="8">
      <t>コウザ</t>
    </rPh>
    <phoneticPr fontId="4"/>
  </si>
  <si>
    <t>小学4年生及び5年生を対象に、地域の方の協力を得て、公民館等で学習支援を行う。</t>
    <rPh sb="0" eb="2">
      <t>ショウガク</t>
    </rPh>
    <rPh sb="3" eb="5">
      <t>ネンセイ</t>
    </rPh>
    <rPh sb="5" eb="6">
      <t>オヨ</t>
    </rPh>
    <rPh sb="8" eb="10">
      <t>ネンセイ</t>
    </rPh>
    <rPh sb="11" eb="13">
      <t>タイショウ</t>
    </rPh>
    <rPh sb="15" eb="17">
      <t>チイキ</t>
    </rPh>
    <rPh sb="18" eb="19">
      <t>カタ</t>
    </rPh>
    <rPh sb="20" eb="22">
      <t>キョウリョク</t>
    </rPh>
    <rPh sb="23" eb="24">
      <t>エ</t>
    </rPh>
    <rPh sb="26" eb="29">
      <t>コウミンカン</t>
    </rPh>
    <rPh sb="29" eb="30">
      <t>トウ</t>
    </rPh>
    <rPh sb="31" eb="33">
      <t>ガクシュウ</t>
    </rPh>
    <rPh sb="33" eb="35">
      <t>シエン</t>
    </rPh>
    <rPh sb="36" eb="37">
      <t>オコナ</t>
    </rPh>
    <phoneticPr fontId="3"/>
  </si>
  <si>
    <t>4か月児健診時に読書案内や読み聞かせを行い、絵本を配布する。</t>
    <phoneticPr fontId="4"/>
  </si>
  <si>
    <t xml:space="preserve">http://www.city.fujimino.saitama.jp/doc/2015080300122/ </t>
    <phoneticPr fontId="4"/>
  </si>
  <si>
    <t>図書館ボランティア</t>
    <phoneticPr fontId="4"/>
  </si>
  <si>
    <t>人権親子映画会</t>
    <rPh sb="2" eb="4">
      <t>オヤコ</t>
    </rPh>
    <rPh sb="4" eb="7">
      <t>エイガカイ</t>
    </rPh>
    <phoneticPr fontId="4"/>
  </si>
  <si>
    <t>子ども和紙大学おがわ・ひがしちちぶ</t>
    <rPh sb="0" eb="1">
      <t>コ</t>
    </rPh>
    <rPh sb="3" eb="5">
      <t>ワシ</t>
    </rPh>
    <rPh sb="5" eb="7">
      <t>ダイガク</t>
    </rPh>
    <phoneticPr fontId="4"/>
  </si>
  <si>
    <t>小川町、東秩父村にて実行委員会を組織して実施。和紙についての学習。</t>
    <rPh sb="0" eb="3">
      <t>オガワマチ</t>
    </rPh>
    <rPh sb="4" eb="8">
      <t>ヒガシチチブムラ</t>
    </rPh>
    <rPh sb="10" eb="12">
      <t>ジッコウ</t>
    </rPh>
    <rPh sb="12" eb="15">
      <t>イインカイ</t>
    </rPh>
    <rPh sb="16" eb="18">
      <t>ソシキ</t>
    </rPh>
    <rPh sb="20" eb="22">
      <t>ジッシ</t>
    </rPh>
    <rPh sb="23" eb="25">
      <t>ワシ</t>
    </rPh>
    <rPh sb="30" eb="32">
      <t>ガクシュウ</t>
    </rPh>
    <phoneticPr fontId="4"/>
  </si>
  <si>
    <t>1人ひとりの輝きでつなげる未来のまちづくり</t>
    <rPh sb="0" eb="2">
      <t>ヒトリ</t>
    </rPh>
    <rPh sb="6" eb="7">
      <t>カガヤ</t>
    </rPh>
    <rPh sb="13" eb="15">
      <t>ミライ</t>
    </rPh>
    <phoneticPr fontId="4"/>
  </si>
  <si>
    <t>フレサよしみサポーター委員会</t>
    <rPh sb="11" eb="14">
      <t>イインカイ</t>
    </rPh>
    <phoneticPr fontId="4"/>
  </si>
  <si>
    <t>松山城跡保存会</t>
    <rPh sb="0" eb="3">
      <t>マツヤマジョウ</t>
    </rPh>
    <rPh sb="3" eb="4">
      <t>アト</t>
    </rPh>
    <rPh sb="4" eb="7">
      <t>ホゾンカイ</t>
    </rPh>
    <phoneticPr fontId="4"/>
  </si>
  <si>
    <t>鳩山町</t>
    <rPh sb="0" eb="2">
      <t>ハトヤマ</t>
    </rPh>
    <rPh sb="2" eb="3">
      <t>マチ</t>
    </rPh>
    <phoneticPr fontId="4"/>
  </si>
  <si>
    <t>鳩山町</t>
    <rPh sb="0" eb="3">
      <t>ハトヤママチ</t>
    </rPh>
    <phoneticPr fontId="4"/>
  </si>
  <si>
    <t>子ども大学はとやま</t>
    <rPh sb="0" eb="1">
      <t>コ</t>
    </rPh>
    <rPh sb="3" eb="5">
      <t>ダイガク</t>
    </rPh>
    <phoneticPr fontId="4"/>
  </si>
  <si>
    <t>子どもの学ぶ力や生きる力を育み、地域の教育力を向上させるため、大学や町内企業、NPO等が連携して子ども大学を開設している。</t>
    <rPh sb="4" eb="5">
      <t>マナ</t>
    </rPh>
    <rPh sb="6" eb="7">
      <t>チカラ</t>
    </rPh>
    <rPh sb="8" eb="9">
      <t>イ</t>
    </rPh>
    <rPh sb="11" eb="12">
      <t>チカラ</t>
    </rPh>
    <rPh sb="13" eb="14">
      <t>ハグク</t>
    </rPh>
    <rPh sb="16" eb="18">
      <t>チイキ</t>
    </rPh>
    <rPh sb="19" eb="22">
      <t>キョウイクリョク</t>
    </rPh>
    <rPh sb="23" eb="25">
      <t>コウジョウ</t>
    </rPh>
    <rPh sb="31" eb="33">
      <t>ダイガク</t>
    </rPh>
    <rPh sb="34" eb="36">
      <t>チョウナイ</t>
    </rPh>
    <rPh sb="36" eb="38">
      <t>キギョウ</t>
    </rPh>
    <rPh sb="42" eb="43">
      <t>トウ</t>
    </rPh>
    <rPh sb="44" eb="46">
      <t>レンケイ</t>
    </rPh>
    <rPh sb="48" eb="49">
      <t>コ</t>
    </rPh>
    <rPh sb="51" eb="53">
      <t>ダイガク</t>
    </rPh>
    <rPh sb="54" eb="56">
      <t>カイセツ</t>
    </rPh>
    <phoneticPr fontId="4"/>
  </si>
  <si>
    <t>熊谷市</t>
    <rPh sb="0" eb="2">
      <t>クマガヤ</t>
    </rPh>
    <rPh sb="2" eb="3">
      <t>シ</t>
    </rPh>
    <phoneticPr fontId="17"/>
  </si>
  <si>
    <t>ハートフルセミナー</t>
  </si>
  <si>
    <t>人権問題・人権教育についての講演会</t>
    <rPh sb="0" eb="2">
      <t>ジンケン</t>
    </rPh>
    <rPh sb="2" eb="4">
      <t>モンダイ</t>
    </rPh>
    <rPh sb="5" eb="7">
      <t>ジンケン</t>
    </rPh>
    <rPh sb="7" eb="9">
      <t>キョウイク</t>
    </rPh>
    <rPh sb="14" eb="17">
      <t>コウエンカイ</t>
    </rPh>
    <phoneticPr fontId="17"/>
  </si>
  <si>
    <t>あなたも古代人</t>
  </si>
  <si>
    <t>勾玉・土器作り等を通して、文化財を身近に感じる場の提供。</t>
  </si>
  <si>
    <t>小中学生による人権作文・標語・ポスターの代表作品発表と表彰及び人権講演会。</t>
    <rPh sb="0" eb="1">
      <t>ショウ</t>
    </rPh>
    <rPh sb="1" eb="4">
      <t>チュウガクセイ</t>
    </rPh>
    <rPh sb="7" eb="9">
      <t>ジンケン</t>
    </rPh>
    <rPh sb="9" eb="11">
      <t>サクブン</t>
    </rPh>
    <rPh sb="12" eb="14">
      <t>ヒョウゴ</t>
    </rPh>
    <rPh sb="20" eb="22">
      <t>ダイヒョウ</t>
    </rPh>
    <rPh sb="22" eb="24">
      <t>サクヒン</t>
    </rPh>
    <rPh sb="24" eb="26">
      <t>ハッピョウ</t>
    </rPh>
    <rPh sb="27" eb="29">
      <t>ヒョウショウ</t>
    </rPh>
    <rPh sb="29" eb="30">
      <t>オヨ</t>
    </rPh>
    <rPh sb="31" eb="33">
      <t>ジンケン</t>
    </rPh>
    <rPh sb="33" eb="35">
      <t>コウエン</t>
    </rPh>
    <rPh sb="35" eb="36">
      <t>カイ</t>
    </rPh>
    <phoneticPr fontId="3"/>
  </si>
  <si>
    <t>神川町ホームページ</t>
    <rPh sb="0" eb="3">
      <t>カミカワマチ</t>
    </rPh>
    <phoneticPr fontId="4"/>
  </si>
  <si>
    <t>http://www.town.kamikawa.saitama.jp/</t>
    <phoneticPr fontId="4"/>
  </si>
  <si>
    <t>第5次上里町総合振興計画</t>
    <rPh sb="0" eb="1">
      <t>ダイ</t>
    </rPh>
    <rPh sb="2" eb="3">
      <t>ツギ</t>
    </rPh>
    <rPh sb="3" eb="6">
      <t>カミサトマチ</t>
    </rPh>
    <rPh sb="6" eb="8">
      <t>ソウゴウ</t>
    </rPh>
    <rPh sb="8" eb="10">
      <t>シンコウ</t>
    </rPh>
    <rPh sb="10" eb="12">
      <t>ケイカク</t>
    </rPh>
    <phoneticPr fontId="4"/>
  </si>
  <si>
    <t>寄居町ホームページ</t>
    <rPh sb="0" eb="3">
      <t>ヨリイマチ</t>
    </rPh>
    <phoneticPr fontId="4"/>
  </si>
  <si>
    <t>寄居町</t>
    <rPh sb="0" eb="3">
      <t>ヨリイマチ</t>
    </rPh>
    <phoneticPr fontId="4"/>
  </si>
  <si>
    <t>安心と豊かさのあるまちづくり出前講座</t>
    <rPh sb="0" eb="2">
      <t>アンシン</t>
    </rPh>
    <rPh sb="3" eb="4">
      <t>ユタ</t>
    </rPh>
    <rPh sb="14" eb="15">
      <t>デ</t>
    </rPh>
    <rPh sb="15" eb="16">
      <t>マエ</t>
    </rPh>
    <rPh sb="16" eb="18">
      <t>コウザ</t>
    </rPh>
    <phoneticPr fontId="4"/>
  </si>
  <si>
    <t>子ども大学よりい</t>
    <rPh sb="0" eb="1">
      <t>コ</t>
    </rPh>
    <rPh sb="3" eb="5">
      <t>ダイガク</t>
    </rPh>
    <phoneticPr fontId="4"/>
  </si>
  <si>
    <t>秩父市</t>
    <rPh sb="0" eb="3">
      <t>チチブシ</t>
    </rPh>
    <phoneticPr fontId="17"/>
  </si>
  <si>
    <t>横瀬町ホームページ</t>
    <rPh sb="0" eb="3">
      <t>ヨコゼマチ</t>
    </rPh>
    <phoneticPr fontId="4"/>
  </si>
  <si>
    <t>http://www.town.minano.saitama.jp/section/kyoiku/</t>
    <phoneticPr fontId="4"/>
  </si>
  <si>
    <t>H29</t>
    <phoneticPr fontId="4"/>
  </si>
  <si>
    <t>指導者紹介、かすかべし出前講座、生涯学習市民塾、遊学１日体験教室</t>
    <rPh sb="0" eb="3">
      <t>シドウシャ</t>
    </rPh>
    <rPh sb="3" eb="5">
      <t>ショウカイ</t>
    </rPh>
    <rPh sb="11" eb="13">
      <t>デマエ</t>
    </rPh>
    <rPh sb="13" eb="15">
      <t>コウザ</t>
    </rPh>
    <rPh sb="16" eb="18">
      <t>ショウガイ</t>
    </rPh>
    <rPh sb="18" eb="20">
      <t>ガクシュウ</t>
    </rPh>
    <rPh sb="20" eb="22">
      <t>シミン</t>
    </rPh>
    <rPh sb="22" eb="23">
      <t>ジュク</t>
    </rPh>
    <rPh sb="24" eb="26">
      <t>ユウガク</t>
    </rPh>
    <rPh sb="27" eb="28">
      <t>ヒ</t>
    </rPh>
    <rPh sb="28" eb="30">
      <t>タイケン</t>
    </rPh>
    <rPh sb="30" eb="32">
      <t>キョウシツ</t>
    </rPh>
    <phoneticPr fontId="4"/>
  </si>
  <si>
    <t>小学校地域学習展</t>
    <rPh sb="0" eb="3">
      <t>ショウガッコウ</t>
    </rPh>
    <rPh sb="3" eb="5">
      <t>チイキ</t>
    </rPh>
    <rPh sb="5" eb="7">
      <t>ガクシュウ</t>
    </rPh>
    <rPh sb="7" eb="8">
      <t>テン</t>
    </rPh>
    <phoneticPr fontId="4"/>
  </si>
  <si>
    <t>小学校第3学年の社会科地域学習に即して、民具等を展示するとともに、体験コーナーを設置した。</t>
    <rPh sb="3" eb="4">
      <t>ダイ</t>
    </rPh>
    <rPh sb="5" eb="7">
      <t>ガクネン</t>
    </rPh>
    <rPh sb="8" eb="11">
      <t>シャカイカ</t>
    </rPh>
    <rPh sb="11" eb="13">
      <t>チイキ</t>
    </rPh>
    <rPh sb="13" eb="15">
      <t>ガクシュウ</t>
    </rPh>
    <rPh sb="16" eb="17">
      <t>ソク</t>
    </rPh>
    <rPh sb="20" eb="22">
      <t>ミング</t>
    </rPh>
    <rPh sb="22" eb="23">
      <t>トウ</t>
    </rPh>
    <rPh sb="24" eb="26">
      <t>テンジ</t>
    </rPh>
    <rPh sb="33" eb="35">
      <t>タイケン</t>
    </rPh>
    <rPh sb="40" eb="42">
      <t>セッチ</t>
    </rPh>
    <phoneticPr fontId="4"/>
  </si>
  <si>
    <t>生涯学習人材情報登録者を指導者として、講座を実施。</t>
    <rPh sb="19" eb="21">
      <t>コウザ</t>
    </rPh>
    <rPh sb="22" eb="24">
      <t>ジッシ</t>
    </rPh>
    <phoneticPr fontId="3"/>
  </si>
  <si>
    <t>パソコンの基本操作、インターネット活用など。</t>
    <rPh sb="5" eb="7">
      <t>キホン</t>
    </rPh>
    <rPh sb="7" eb="9">
      <t>ソウサ</t>
    </rPh>
    <rPh sb="17" eb="19">
      <t>カツヨウ</t>
    </rPh>
    <phoneticPr fontId="3"/>
  </si>
  <si>
    <t>専門家を招いての羽生を理解する講義</t>
    <rPh sb="0" eb="3">
      <t>センモンカ</t>
    </rPh>
    <rPh sb="4" eb="5">
      <t>マネ</t>
    </rPh>
    <rPh sb="8" eb="10">
      <t>ハニュウ</t>
    </rPh>
    <rPh sb="11" eb="13">
      <t>リカイ</t>
    </rPh>
    <rPh sb="15" eb="17">
      <t>コウギ</t>
    </rPh>
    <phoneticPr fontId="3"/>
  </si>
  <si>
    <t>文化に親しむ市民の成果発表の場として、出演部門（ステージ発表のもの）と出品部門（展示発表のもの）を設け開催。</t>
    <rPh sb="0" eb="2">
      <t>ブンカ</t>
    </rPh>
    <rPh sb="3" eb="4">
      <t>シタ</t>
    </rPh>
    <rPh sb="6" eb="8">
      <t>シミン</t>
    </rPh>
    <rPh sb="9" eb="11">
      <t>セイカ</t>
    </rPh>
    <rPh sb="11" eb="13">
      <t>ハッピョウ</t>
    </rPh>
    <rPh sb="14" eb="15">
      <t>バ</t>
    </rPh>
    <rPh sb="19" eb="21">
      <t>シュツエン</t>
    </rPh>
    <rPh sb="21" eb="23">
      <t>ブモン</t>
    </rPh>
    <rPh sb="28" eb="30">
      <t>ハッピョウ</t>
    </rPh>
    <rPh sb="35" eb="37">
      <t>シュッピン</t>
    </rPh>
    <rPh sb="37" eb="39">
      <t>ブモン</t>
    </rPh>
    <rPh sb="40" eb="42">
      <t>テンジ</t>
    </rPh>
    <rPh sb="42" eb="44">
      <t>ハッピョウ</t>
    </rPh>
    <rPh sb="49" eb="50">
      <t>モウ</t>
    </rPh>
    <rPh sb="51" eb="53">
      <t>カイサイ</t>
    </rPh>
    <phoneticPr fontId="4"/>
  </si>
  <si>
    <t>-</t>
  </si>
  <si>
    <t>親になるための学習として、外部講師を招き、中学3年生及び小学校6年生を対象に講座を実施した。</t>
    <rPh sb="0" eb="1">
      <t>オヤ</t>
    </rPh>
    <rPh sb="7" eb="9">
      <t>ガクシュウ</t>
    </rPh>
    <rPh sb="13" eb="15">
      <t>ガイブ</t>
    </rPh>
    <rPh sb="15" eb="17">
      <t>コウシ</t>
    </rPh>
    <rPh sb="18" eb="19">
      <t>マネ</t>
    </rPh>
    <rPh sb="21" eb="23">
      <t>チュウガク</t>
    </rPh>
    <rPh sb="24" eb="26">
      <t>ネンセイ</t>
    </rPh>
    <rPh sb="26" eb="27">
      <t>オヨ</t>
    </rPh>
    <rPh sb="28" eb="31">
      <t>ショウガッコウ</t>
    </rPh>
    <rPh sb="32" eb="34">
      <t>ネンセイ</t>
    </rPh>
    <rPh sb="35" eb="37">
      <t>タイショウ</t>
    </rPh>
    <rPh sb="38" eb="40">
      <t>コウザ</t>
    </rPh>
    <rPh sb="41" eb="43">
      <t>ジッシ</t>
    </rPh>
    <phoneticPr fontId="3"/>
  </si>
  <si>
    <t>小学３年生に親しみやすい多角的な法右方で本の紹介を行い、各学級に1か月間団体貸出を行う。</t>
    <rPh sb="0" eb="2">
      <t>ショウガク</t>
    </rPh>
    <rPh sb="3" eb="5">
      <t>ネンセイ</t>
    </rPh>
    <rPh sb="6" eb="7">
      <t>シタ</t>
    </rPh>
    <rPh sb="12" eb="15">
      <t>タカクテキ</t>
    </rPh>
    <rPh sb="16" eb="17">
      <t>ホウ</t>
    </rPh>
    <rPh sb="17" eb="19">
      <t>ウホウ</t>
    </rPh>
    <rPh sb="20" eb="21">
      <t>ホン</t>
    </rPh>
    <rPh sb="22" eb="24">
      <t>ショウカイ</t>
    </rPh>
    <rPh sb="25" eb="26">
      <t>オコナ</t>
    </rPh>
    <rPh sb="28" eb="31">
      <t>カクガッキュウ</t>
    </rPh>
    <rPh sb="34" eb="36">
      <t>ゲツカン</t>
    </rPh>
    <rPh sb="36" eb="38">
      <t>ダンタイ</t>
    </rPh>
    <rPh sb="38" eb="40">
      <t>カシダシ</t>
    </rPh>
    <rPh sb="41" eb="42">
      <t>オコナ</t>
    </rPh>
    <phoneticPr fontId="3"/>
  </si>
  <si>
    <t>学校巡回（市内小学校8校への支援図書の貸出）</t>
    <rPh sb="0" eb="2">
      <t>ガッコウ</t>
    </rPh>
    <rPh sb="2" eb="4">
      <t>ジュンカイ</t>
    </rPh>
    <rPh sb="5" eb="7">
      <t>シナイ</t>
    </rPh>
    <rPh sb="7" eb="10">
      <t>ショウガッコウ</t>
    </rPh>
    <rPh sb="11" eb="12">
      <t>コウ</t>
    </rPh>
    <rPh sb="14" eb="16">
      <t>シエン</t>
    </rPh>
    <rPh sb="16" eb="18">
      <t>トショ</t>
    </rPh>
    <rPh sb="19" eb="21">
      <t>カシダシ</t>
    </rPh>
    <phoneticPr fontId="3"/>
  </si>
  <si>
    <t>多くの親の集まる機会を活用して、家庭教育支援のための学習機会を提供する。</t>
    <rPh sb="0" eb="1">
      <t>オオ</t>
    </rPh>
    <rPh sb="3" eb="4">
      <t>オヤ</t>
    </rPh>
    <rPh sb="5" eb="6">
      <t>アツ</t>
    </rPh>
    <rPh sb="8" eb="10">
      <t>キカイ</t>
    </rPh>
    <rPh sb="11" eb="13">
      <t>カツヨウ</t>
    </rPh>
    <rPh sb="16" eb="18">
      <t>カテイ</t>
    </rPh>
    <rPh sb="18" eb="20">
      <t>キョウイク</t>
    </rPh>
    <rPh sb="20" eb="22">
      <t>シエン</t>
    </rPh>
    <rPh sb="26" eb="28">
      <t>ガクシュウ</t>
    </rPh>
    <rPh sb="28" eb="30">
      <t>キカイ</t>
    </rPh>
    <rPh sb="31" eb="33">
      <t>テイキョウ</t>
    </rPh>
    <phoneticPr fontId="3"/>
  </si>
  <si>
    <t>幸手市民生きがい教授</t>
    <rPh sb="0" eb="2">
      <t>サッテ</t>
    </rPh>
    <rPh sb="2" eb="4">
      <t>シミン</t>
    </rPh>
    <rPh sb="4" eb="5">
      <t>イ</t>
    </rPh>
    <rPh sb="8" eb="10">
      <t>キョウジュ</t>
    </rPh>
    <phoneticPr fontId="4"/>
  </si>
  <si>
    <t>幸手市</t>
    <rPh sb="0" eb="3">
      <t>サッテシ</t>
    </rPh>
    <phoneticPr fontId="4"/>
  </si>
  <si>
    <t>成人式</t>
    <rPh sb="0" eb="3">
      <t>セイジンシキ</t>
    </rPh>
    <phoneticPr fontId="4"/>
  </si>
  <si>
    <t>新成人の門出を祝福するとともに、市発展のために貢献する人づくりを目的として式典を開催。</t>
    <rPh sb="0" eb="3">
      <t>シンセイジン</t>
    </rPh>
    <rPh sb="4" eb="6">
      <t>カドデ</t>
    </rPh>
    <rPh sb="7" eb="9">
      <t>シュクフク</t>
    </rPh>
    <rPh sb="16" eb="17">
      <t>シ</t>
    </rPh>
    <rPh sb="17" eb="19">
      <t>ハッテン</t>
    </rPh>
    <rPh sb="23" eb="25">
      <t>コウケン</t>
    </rPh>
    <rPh sb="27" eb="28">
      <t>ヒト</t>
    </rPh>
    <rPh sb="32" eb="34">
      <t>モクテキ</t>
    </rPh>
    <rPh sb="37" eb="39">
      <t>シキテン</t>
    </rPh>
    <rPh sb="40" eb="42">
      <t>カイサイ</t>
    </rPh>
    <phoneticPr fontId="4"/>
  </si>
  <si>
    <t>還暦式</t>
    <rPh sb="0" eb="2">
      <t>カンレキ</t>
    </rPh>
    <rPh sb="2" eb="3">
      <t>シキ</t>
    </rPh>
    <phoneticPr fontId="4"/>
  </si>
  <si>
    <t>前年度に満６０歳を迎えた方々に還暦にお祝いをするとともに、積極的に地域貢献活動等に関わるアクティブシニアに向けての働きかけを行い、生涯学習の進展や地域の活性化等を推進するための情報提供の場として還暦式を開催。</t>
    <rPh sb="0" eb="3">
      <t>ゼンネンド</t>
    </rPh>
    <rPh sb="4" eb="5">
      <t>マン</t>
    </rPh>
    <rPh sb="7" eb="8">
      <t>サイ</t>
    </rPh>
    <rPh sb="9" eb="10">
      <t>ムカ</t>
    </rPh>
    <rPh sb="12" eb="14">
      <t>カタガタ</t>
    </rPh>
    <rPh sb="15" eb="17">
      <t>カンレキ</t>
    </rPh>
    <rPh sb="19" eb="20">
      <t>イワ</t>
    </rPh>
    <rPh sb="29" eb="32">
      <t>セッキョクテキ</t>
    </rPh>
    <rPh sb="33" eb="35">
      <t>チイキ</t>
    </rPh>
    <rPh sb="35" eb="37">
      <t>コウケン</t>
    </rPh>
    <rPh sb="37" eb="39">
      <t>カツドウ</t>
    </rPh>
    <rPh sb="39" eb="40">
      <t>トウ</t>
    </rPh>
    <rPh sb="41" eb="42">
      <t>カカ</t>
    </rPh>
    <rPh sb="53" eb="54">
      <t>ム</t>
    </rPh>
    <rPh sb="57" eb="58">
      <t>ハタラ</t>
    </rPh>
    <rPh sb="62" eb="63">
      <t>オコナ</t>
    </rPh>
    <rPh sb="65" eb="67">
      <t>ショウガイ</t>
    </rPh>
    <rPh sb="67" eb="69">
      <t>ガクシュウ</t>
    </rPh>
    <rPh sb="70" eb="72">
      <t>シンテン</t>
    </rPh>
    <rPh sb="73" eb="75">
      <t>チイキ</t>
    </rPh>
    <rPh sb="76" eb="79">
      <t>カッセイカ</t>
    </rPh>
    <rPh sb="79" eb="80">
      <t>トウ</t>
    </rPh>
    <rPh sb="81" eb="83">
      <t>スイシン</t>
    </rPh>
    <rPh sb="88" eb="90">
      <t>ジョウホウ</t>
    </rPh>
    <rPh sb="90" eb="92">
      <t>テイキョウ</t>
    </rPh>
    <rPh sb="93" eb="94">
      <t>バ</t>
    </rPh>
    <rPh sb="97" eb="99">
      <t>カンレキ</t>
    </rPh>
    <rPh sb="99" eb="100">
      <t>シキ</t>
    </rPh>
    <rPh sb="101" eb="103">
      <t>カイサイ</t>
    </rPh>
    <phoneticPr fontId="4"/>
  </si>
  <si>
    <t>ブックスタート</t>
    <phoneticPr fontId="4"/>
  </si>
  <si>
    <t>子ども大学さって</t>
    <rPh sb="0" eb="1">
      <t>コ</t>
    </rPh>
    <rPh sb="3" eb="5">
      <t>ダイガク</t>
    </rPh>
    <phoneticPr fontId="4"/>
  </si>
  <si>
    <t>市内の団体等との連携により、子どもの知的好奇心を刺激する講座や体験活動を実施。</t>
    <rPh sb="0" eb="2">
      <t>シナイ</t>
    </rPh>
    <rPh sb="3" eb="5">
      <t>ダンタイ</t>
    </rPh>
    <rPh sb="5" eb="6">
      <t>トウ</t>
    </rPh>
    <rPh sb="8" eb="10">
      <t>レンケイ</t>
    </rPh>
    <rPh sb="14" eb="15">
      <t>コ</t>
    </rPh>
    <rPh sb="18" eb="20">
      <t>チテキ</t>
    </rPh>
    <rPh sb="20" eb="23">
      <t>コウキシン</t>
    </rPh>
    <rPh sb="24" eb="26">
      <t>シゲキ</t>
    </rPh>
    <rPh sb="28" eb="30">
      <t>コウザ</t>
    </rPh>
    <rPh sb="31" eb="33">
      <t>タイケン</t>
    </rPh>
    <rPh sb="33" eb="35">
      <t>カツドウ</t>
    </rPh>
    <rPh sb="36" eb="38">
      <t>ジッシ</t>
    </rPh>
    <phoneticPr fontId="4"/>
  </si>
  <si>
    <t>宮代町ホームページ</t>
    <rPh sb="0" eb="2">
      <t>ミヤシロ</t>
    </rPh>
    <rPh sb="2" eb="3">
      <t>マチ</t>
    </rPh>
    <phoneticPr fontId="4"/>
  </si>
  <si>
    <t>http://www.town.miyashiro.lg.jp/</t>
  </si>
  <si>
    <t>新みやしろ郷土かるた大会</t>
    <rPh sb="0" eb="1">
      <t>シン</t>
    </rPh>
    <rPh sb="5" eb="7">
      <t>キョウド</t>
    </rPh>
    <rPh sb="10" eb="12">
      <t>タイカイ</t>
    </rPh>
    <phoneticPr fontId="4"/>
  </si>
  <si>
    <t>夏休みとっておき体験「郷土資料館へ行こう」</t>
    <rPh sb="0" eb="2">
      <t>ナツヤス</t>
    </rPh>
    <rPh sb="8" eb="9">
      <t>タイ</t>
    </rPh>
    <rPh sb="9" eb="10">
      <t>ケン</t>
    </rPh>
    <rPh sb="11" eb="13">
      <t>キョウド</t>
    </rPh>
    <rPh sb="13" eb="16">
      <t>シリョウカン</t>
    </rPh>
    <rPh sb="17" eb="18">
      <t>イ</t>
    </rPh>
    <phoneticPr fontId="4"/>
  </si>
  <si>
    <t>保護者と赤ちゃんに絵本をプレゼントし、家庭で楽しい時間を共有することの大切さを伝える。毎月１回、保健センターの3～4ヶ月児健診に併せて実施</t>
    <phoneticPr fontId="3"/>
  </si>
  <si>
    <t>温泉＆宿泊図書館</t>
    <rPh sb="0" eb="2">
      <t>オンセン</t>
    </rPh>
    <rPh sb="3" eb="5">
      <t>シュクハク</t>
    </rPh>
    <rPh sb="5" eb="8">
      <t>トショカン</t>
    </rPh>
    <phoneticPr fontId="3"/>
  </si>
  <si>
    <t>読書週間に図書館に宿泊し、読書と地元の温泉を利用しながら秋の夜長を楽しく過ごす。</t>
    <phoneticPr fontId="3"/>
  </si>
  <si>
    <t>各団体発表、作品展示、図書リサイクル、おはなし会、図書館クイズ等</t>
    <rPh sb="0" eb="1">
      <t>カク</t>
    </rPh>
    <rPh sb="1" eb="3">
      <t>ダンタイ</t>
    </rPh>
    <rPh sb="3" eb="5">
      <t>ハッピョウ</t>
    </rPh>
    <rPh sb="6" eb="8">
      <t>サクヒン</t>
    </rPh>
    <rPh sb="8" eb="10">
      <t>テンジ</t>
    </rPh>
    <rPh sb="11" eb="13">
      <t>トショ</t>
    </rPh>
    <rPh sb="23" eb="24">
      <t>カイ</t>
    </rPh>
    <rPh sb="25" eb="28">
      <t>トショカン</t>
    </rPh>
    <rPh sb="31" eb="32">
      <t>ナド</t>
    </rPh>
    <phoneticPr fontId="4"/>
  </si>
  <si>
    <t>すぎと町民大学</t>
    <rPh sb="3" eb="5">
      <t>チョウミン</t>
    </rPh>
    <rPh sb="5" eb="7">
      <t>ダイガク</t>
    </rPh>
    <phoneticPr fontId="3"/>
  </si>
  <si>
    <t>伊奈町ホームページ</t>
    <rPh sb="0" eb="3">
      <t>イナマチ</t>
    </rPh>
    <phoneticPr fontId="4"/>
  </si>
  <si>
    <t>http://www.town.saitamq-ina.lg.jp</t>
    <phoneticPr fontId="4"/>
  </si>
  <si>
    <t>伊奈町生涯学習人材バンク</t>
    <rPh sb="0" eb="3">
      <t>イナマチ</t>
    </rPh>
    <rPh sb="3" eb="5">
      <t>ショウガイ</t>
    </rPh>
    <rPh sb="5" eb="7">
      <t>ガクシュウ</t>
    </rPh>
    <rPh sb="7" eb="9">
      <t>ジンザイ</t>
    </rPh>
    <phoneticPr fontId="4"/>
  </si>
  <si>
    <t>放課後における子どもの居場所づくり</t>
    <rPh sb="0" eb="3">
      <t>ホウカゴ</t>
    </rPh>
    <rPh sb="7" eb="8">
      <t>コ</t>
    </rPh>
    <rPh sb="11" eb="14">
      <t>イバショ</t>
    </rPh>
    <phoneticPr fontId="4"/>
  </si>
  <si>
    <t>人材バンク登録講師によるパソコン関連講座を開催。</t>
    <rPh sb="0" eb="2">
      <t>ジンザイ</t>
    </rPh>
    <rPh sb="5" eb="7">
      <t>トウロク</t>
    </rPh>
    <rPh sb="7" eb="9">
      <t>コウシ</t>
    </rPh>
    <rPh sb="16" eb="18">
      <t>カンレン</t>
    </rPh>
    <rPh sb="18" eb="20">
      <t>コウザ</t>
    </rPh>
    <rPh sb="21" eb="23">
      <t>カイサイ</t>
    </rPh>
    <phoneticPr fontId="3"/>
  </si>
  <si>
    <t>一人一人が心豊かに　ともに学び　生きるまち　あさか</t>
    <rPh sb="0" eb="2">
      <t>ヒトリ</t>
    </rPh>
    <rPh sb="2" eb="4">
      <t>ヒトリ</t>
    </rPh>
    <rPh sb="5" eb="6">
      <t>ココロ</t>
    </rPh>
    <rPh sb="6" eb="7">
      <t>ユタ</t>
    </rPh>
    <rPh sb="13" eb="14">
      <t>マナ</t>
    </rPh>
    <rPh sb="16" eb="17">
      <t>イ</t>
    </rPh>
    <phoneticPr fontId="15"/>
  </si>
  <si>
    <t>朝霞市公式ホームページ（教育委員会）</t>
    <rPh sb="0" eb="3">
      <t>アサカシ</t>
    </rPh>
    <rPh sb="3" eb="5">
      <t>コウシキ</t>
    </rPh>
    <rPh sb="12" eb="14">
      <t>キョウイク</t>
    </rPh>
    <rPh sb="14" eb="17">
      <t>イインカイ</t>
    </rPh>
    <phoneticPr fontId="15"/>
  </si>
  <si>
    <t>http://www.city.asaka.lg.jp/site/kyoiku/</t>
  </si>
  <si>
    <t>朝霞市生涯学習ボランティアバンク</t>
    <rPh sb="0" eb="3">
      <t>アサカシ</t>
    </rPh>
    <rPh sb="3" eb="7">
      <t>ショウガイガクシュウ</t>
    </rPh>
    <phoneticPr fontId="15"/>
  </si>
  <si>
    <t>小学校6年生博物館利用授業</t>
    <rPh sb="0" eb="3">
      <t>ショウガッコウ</t>
    </rPh>
    <rPh sb="4" eb="5">
      <t>ネン</t>
    </rPh>
    <rPh sb="5" eb="6">
      <t>セイ</t>
    </rPh>
    <rPh sb="6" eb="9">
      <t>ハクブツカン</t>
    </rPh>
    <rPh sb="9" eb="11">
      <t>リヨウ</t>
    </rPh>
    <rPh sb="11" eb="13">
      <t>ジュギョウ</t>
    </rPh>
    <phoneticPr fontId="15"/>
  </si>
  <si>
    <t>歴史学習を始める小学校6年生を対象に、授業による博物館利用を促進する。学習に当たっては各小学校・博物館利用検討委員会・教育指導課とともに検討し実施した。</t>
    <rPh sb="0" eb="2">
      <t>レキシ</t>
    </rPh>
    <rPh sb="2" eb="4">
      <t>ガクシュウ</t>
    </rPh>
    <rPh sb="5" eb="6">
      <t>ハジ</t>
    </rPh>
    <rPh sb="8" eb="11">
      <t>ショウガッコウ</t>
    </rPh>
    <rPh sb="12" eb="13">
      <t>ネン</t>
    </rPh>
    <rPh sb="13" eb="14">
      <t>セイ</t>
    </rPh>
    <rPh sb="15" eb="17">
      <t>タイショウ</t>
    </rPh>
    <rPh sb="19" eb="21">
      <t>ジュギョウ</t>
    </rPh>
    <rPh sb="24" eb="27">
      <t>ハクブツカン</t>
    </rPh>
    <rPh sb="27" eb="29">
      <t>リヨウ</t>
    </rPh>
    <rPh sb="30" eb="32">
      <t>ソクシン</t>
    </rPh>
    <rPh sb="35" eb="37">
      <t>ガクシュウ</t>
    </rPh>
    <rPh sb="38" eb="39">
      <t>ア</t>
    </rPh>
    <rPh sb="43" eb="47">
      <t>カクショウガッコウ</t>
    </rPh>
    <rPh sb="48" eb="51">
      <t>ハクブツカン</t>
    </rPh>
    <rPh sb="51" eb="53">
      <t>リヨウ</t>
    </rPh>
    <rPh sb="53" eb="55">
      <t>ケントウ</t>
    </rPh>
    <rPh sb="55" eb="58">
      <t>イインカイ</t>
    </rPh>
    <rPh sb="59" eb="61">
      <t>キョウイク</t>
    </rPh>
    <rPh sb="61" eb="63">
      <t>シドウ</t>
    </rPh>
    <rPh sb="63" eb="64">
      <t>カ</t>
    </rPh>
    <rPh sb="68" eb="70">
      <t>ケントウ</t>
    </rPh>
    <rPh sb="71" eb="73">
      <t>ジッシ</t>
    </rPh>
    <phoneticPr fontId="15"/>
  </si>
  <si>
    <t>小学校3年生博物館利用授業</t>
    <rPh sb="0" eb="3">
      <t>ショウガッコウ</t>
    </rPh>
    <rPh sb="4" eb="5">
      <t>ネン</t>
    </rPh>
    <rPh sb="5" eb="6">
      <t>セイ</t>
    </rPh>
    <rPh sb="6" eb="9">
      <t>ハクブツカン</t>
    </rPh>
    <rPh sb="9" eb="11">
      <t>リヨウ</t>
    </rPh>
    <rPh sb="11" eb="13">
      <t>ジュギョウ</t>
    </rPh>
    <phoneticPr fontId="15"/>
  </si>
  <si>
    <t>郷土学習を始める小学校3年生を対象に、授業による博物館利用を促進する。学習に当たっては各小学校・博物館利用検討委員会・教育指導課とともに検討し実施した。</t>
    <rPh sb="0" eb="2">
      <t>キョウド</t>
    </rPh>
    <rPh sb="2" eb="4">
      <t>ガクシュウ</t>
    </rPh>
    <rPh sb="5" eb="6">
      <t>ハジ</t>
    </rPh>
    <rPh sb="8" eb="11">
      <t>ショウガッコウ</t>
    </rPh>
    <rPh sb="12" eb="13">
      <t>ネン</t>
    </rPh>
    <rPh sb="13" eb="14">
      <t>セイ</t>
    </rPh>
    <rPh sb="15" eb="17">
      <t>タイショウ</t>
    </rPh>
    <rPh sb="19" eb="21">
      <t>ジュギョウ</t>
    </rPh>
    <rPh sb="24" eb="27">
      <t>ハクブツカン</t>
    </rPh>
    <rPh sb="27" eb="29">
      <t>リヨウ</t>
    </rPh>
    <rPh sb="30" eb="32">
      <t>ソクシン</t>
    </rPh>
    <rPh sb="35" eb="37">
      <t>ガクシュウ</t>
    </rPh>
    <rPh sb="38" eb="39">
      <t>ア</t>
    </rPh>
    <rPh sb="43" eb="47">
      <t>カクショウガッコウ</t>
    </rPh>
    <rPh sb="48" eb="51">
      <t>ハクブツカン</t>
    </rPh>
    <rPh sb="51" eb="53">
      <t>リヨウ</t>
    </rPh>
    <rPh sb="53" eb="55">
      <t>ケントウ</t>
    </rPh>
    <rPh sb="55" eb="58">
      <t>イインカイ</t>
    </rPh>
    <rPh sb="59" eb="61">
      <t>キョウイク</t>
    </rPh>
    <rPh sb="61" eb="63">
      <t>シドウ</t>
    </rPh>
    <rPh sb="63" eb="64">
      <t>カ</t>
    </rPh>
    <rPh sb="68" eb="70">
      <t>ケントウ</t>
    </rPh>
    <rPh sb="71" eb="73">
      <t>ジッシ</t>
    </rPh>
    <phoneticPr fontId="15"/>
  </si>
  <si>
    <t>小学校1年生博物館利用授業</t>
    <rPh sb="0" eb="3">
      <t>ショウガッコウ</t>
    </rPh>
    <rPh sb="4" eb="5">
      <t>ネン</t>
    </rPh>
    <rPh sb="5" eb="6">
      <t>セイ</t>
    </rPh>
    <rPh sb="6" eb="9">
      <t>ハクブツカン</t>
    </rPh>
    <rPh sb="9" eb="11">
      <t>リヨウ</t>
    </rPh>
    <rPh sb="11" eb="13">
      <t>ジュギョウ</t>
    </rPh>
    <phoneticPr fontId="15"/>
  </si>
  <si>
    <t>国語科「たぬきの糸車」における糸車を学習する小学1年生を対象に、授業による博物館利用を促進する。学習に当たっては各小学校・博物館利用検討委員会・教育指導課とともに検討し実施した。</t>
    <rPh sb="0" eb="2">
      <t>コクゴ</t>
    </rPh>
    <rPh sb="2" eb="3">
      <t>カ</t>
    </rPh>
    <rPh sb="8" eb="10">
      <t>イトグルマ</t>
    </rPh>
    <rPh sb="15" eb="17">
      <t>イトグルマ</t>
    </rPh>
    <rPh sb="18" eb="20">
      <t>ガクシュウ</t>
    </rPh>
    <rPh sb="22" eb="24">
      <t>ショウガク</t>
    </rPh>
    <rPh sb="25" eb="27">
      <t>ネンセイ</t>
    </rPh>
    <rPh sb="28" eb="30">
      <t>タイショウ</t>
    </rPh>
    <rPh sb="32" eb="34">
      <t>ジュギョウ</t>
    </rPh>
    <rPh sb="37" eb="40">
      <t>ハクブツカン</t>
    </rPh>
    <rPh sb="40" eb="42">
      <t>リヨウ</t>
    </rPh>
    <rPh sb="43" eb="45">
      <t>ソクシン</t>
    </rPh>
    <rPh sb="48" eb="50">
      <t>ガクシュウ</t>
    </rPh>
    <rPh sb="51" eb="52">
      <t>ア</t>
    </rPh>
    <rPh sb="56" eb="57">
      <t>カク</t>
    </rPh>
    <rPh sb="57" eb="60">
      <t>ショウガッコウ</t>
    </rPh>
    <rPh sb="61" eb="64">
      <t>ハクブツカン</t>
    </rPh>
    <rPh sb="64" eb="66">
      <t>リヨウ</t>
    </rPh>
    <rPh sb="66" eb="68">
      <t>ケントウ</t>
    </rPh>
    <rPh sb="68" eb="71">
      <t>イインカイ</t>
    </rPh>
    <rPh sb="72" eb="74">
      <t>キョウイク</t>
    </rPh>
    <rPh sb="74" eb="76">
      <t>シドウ</t>
    </rPh>
    <rPh sb="76" eb="77">
      <t>カ</t>
    </rPh>
    <rPh sb="81" eb="83">
      <t>ケントウ</t>
    </rPh>
    <rPh sb="84" eb="86">
      <t>ジッシ</t>
    </rPh>
    <phoneticPr fontId="15"/>
  </si>
  <si>
    <t>あさか学習おとどけ講座</t>
    <rPh sb="3" eb="5">
      <t>ガクシュウ</t>
    </rPh>
    <rPh sb="9" eb="11">
      <t>コウザ</t>
    </rPh>
    <phoneticPr fontId="15"/>
  </si>
  <si>
    <t>市の情報や身近な情報などを市民の学習の場で講座として実施することにより、市民の主体的な学習機会の拡充と市政への理解を深める。</t>
    <rPh sb="0" eb="1">
      <t>シ</t>
    </rPh>
    <rPh sb="2" eb="4">
      <t>ジョウホウ</t>
    </rPh>
    <rPh sb="5" eb="7">
      <t>ミジカ</t>
    </rPh>
    <rPh sb="8" eb="10">
      <t>ジョウホウ</t>
    </rPh>
    <rPh sb="13" eb="15">
      <t>シミン</t>
    </rPh>
    <rPh sb="16" eb="18">
      <t>ガクシュウ</t>
    </rPh>
    <rPh sb="19" eb="20">
      <t>バ</t>
    </rPh>
    <rPh sb="21" eb="23">
      <t>コウザ</t>
    </rPh>
    <rPh sb="26" eb="28">
      <t>ジッシ</t>
    </rPh>
    <rPh sb="36" eb="38">
      <t>シミン</t>
    </rPh>
    <rPh sb="39" eb="42">
      <t>シュタイテキ</t>
    </rPh>
    <rPh sb="43" eb="45">
      <t>ガクシュウ</t>
    </rPh>
    <rPh sb="45" eb="47">
      <t>キカイ</t>
    </rPh>
    <rPh sb="48" eb="50">
      <t>カクジュウ</t>
    </rPh>
    <rPh sb="51" eb="53">
      <t>シセイ</t>
    </rPh>
    <rPh sb="55" eb="57">
      <t>リカイ</t>
    </rPh>
    <rPh sb="58" eb="59">
      <t>フカ</t>
    </rPh>
    <phoneticPr fontId="15"/>
  </si>
  <si>
    <t>朝霞市子育て講座</t>
    <rPh sb="0" eb="3">
      <t>アサカシ</t>
    </rPh>
    <rPh sb="3" eb="5">
      <t>コソダ</t>
    </rPh>
    <rPh sb="6" eb="8">
      <t>コウザ</t>
    </rPh>
    <phoneticPr fontId="15"/>
  </si>
  <si>
    <t>主に40歳以上の高齢初産婦・妊娠の子育ての悩みや不安を解消し、家庭教育の在り方等を学習すると共に補助金の概要などについても説明する。</t>
    <rPh sb="0" eb="1">
      <t>オモ</t>
    </rPh>
    <rPh sb="4" eb="7">
      <t>サイイジョウ</t>
    </rPh>
    <rPh sb="8" eb="10">
      <t>コウレイ</t>
    </rPh>
    <rPh sb="10" eb="13">
      <t>ショサンプ</t>
    </rPh>
    <rPh sb="14" eb="16">
      <t>ニンシン</t>
    </rPh>
    <rPh sb="17" eb="19">
      <t>コソダ</t>
    </rPh>
    <rPh sb="21" eb="22">
      <t>ナヤ</t>
    </rPh>
    <rPh sb="24" eb="26">
      <t>フアン</t>
    </rPh>
    <rPh sb="27" eb="29">
      <t>カイショウ</t>
    </rPh>
    <rPh sb="31" eb="33">
      <t>カテイ</t>
    </rPh>
    <rPh sb="33" eb="35">
      <t>キョウイク</t>
    </rPh>
    <rPh sb="36" eb="37">
      <t>ア</t>
    </rPh>
    <rPh sb="38" eb="39">
      <t>カタ</t>
    </rPh>
    <rPh sb="39" eb="40">
      <t>トウ</t>
    </rPh>
    <rPh sb="41" eb="43">
      <t>ガクシュウ</t>
    </rPh>
    <rPh sb="46" eb="47">
      <t>トモ</t>
    </rPh>
    <rPh sb="48" eb="51">
      <t>ホジョキン</t>
    </rPh>
    <rPh sb="52" eb="54">
      <t>ガイヨウ</t>
    </rPh>
    <rPh sb="61" eb="63">
      <t>セツメイ</t>
    </rPh>
    <phoneticPr fontId="15"/>
  </si>
  <si>
    <t>朝霞市</t>
    <rPh sb="0" eb="3">
      <t>アサカシ</t>
    </rPh>
    <phoneticPr fontId="17"/>
  </si>
  <si>
    <t>子ども大学あさか</t>
    <rPh sb="0" eb="1">
      <t>コ</t>
    </rPh>
    <rPh sb="3" eb="5">
      <t>ダイガク</t>
    </rPh>
    <phoneticPr fontId="15"/>
  </si>
  <si>
    <t>夏休み親子陶芸教室</t>
    <rPh sb="0" eb="2">
      <t>ナツヤス</t>
    </rPh>
    <rPh sb="3" eb="5">
      <t>オヤコ</t>
    </rPh>
    <rPh sb="5" eb="7">
      <t>トウゲイ</t>
    </rPh>
    <rPh sb="7" eb="9">
      <t>キョウシツ</t>
    </rPh>
    <phoneticPr fontId="15"/>
  </si>
  <si>
    <t>親子が共に作陶することで絆を深め、子どもの自由な発想を促すとともに、丸沼芸術の森の所蔵する美術作品を鑑賞し、本物の芸術に触れる。</t>
    <rPh sb="0" eb="2">
      <t>オヤコ</t>
    </rPh>
    <rPh sb="3" eb="4">
      <t>トモ</t>
    </rPh>
    <rPh sb="12" eb="13">
      <t>キズナ</t>
    </rPh>
    <rPh sb="14" eb="15">
      <t>フカ</t>
    </rPh>
    <rPh sb="17" eb="18">
      <t>コ</t>
    </rPh>
    <rPh sb="27" eb="28">
      <t>ウナガ</t>
    </rPh>
    <rPh sb="41" eb="43">
      <t>ショゾウ</t>
    </rPh>
    <phoneticPr fontId="15"/>
  </si>
  <si>
    <t>放課後における子どもたちの安全・安心な居場所づくり</t>
    <rPh sb="0" eb="3">
      <t>ホウカゴ</t>
    </rPh>
    <rPh sb="7" eb="8">
      <t>コ</t>
    </rPh>
    <rPh sb="13" eb="15">
      <t>アンゼン</t>
    </rPh>
    <rPh sb="16" eb="18">
      <t>アンシン</t>
    </rPh>
    <rPh sb="19" eb="22">
      <t>イバショ</t>
    </rPh>
    <phoneticPr fontId="4"/>
  </si>
  <si>
    <t>ブックスタートの次のステップとして、小学校1年生に本を1冊送る事業。</t>
    <rPh sb="8" eb="9">
      <t>ツギ</t>
    </rPh>
    <rPh sb="18" eb="21">
      <t>ショウガッコウ</t>
    </rPh>
    <rPh sb="22" eb="24">
      <t>ネンセイ</t>
    </rPh>
    <rPh sb="25" eb="26">
      <t>ホン</t>
    </rPh>
    <rPh sb="28" eb="29">
      <t>サツ</t>
    </rPh>
    <rPh sb="29" eb="30">
      <t>オク</t>
    </rPh>
    <rPh sb="31" eb="33">
      <t>ジギョウ</t>
    </rPh>
    <phoneticPr fontId="3"/>
  </si>
  <si>
    <t>博物館学校団体見学の受け入れ</t>
    <rPh sb="0" eb="3">
      <t>ハクブツカン</t>
    </rPh>
    <rPh sb="3" eb="5">
      <t>ガッコウ</t>
    </rPh>
    <rPh sb="5" eb="7">
      <t>ダンタイ</t>
    </rPh>
    <rPh sb="7" eb="9">
      <t>ケンガク</t>
    </rPh>
    <rPh sb="10" eb="11">
      <t>ウ</t>
    </rPh>
    <rPh sb="12" eb="13">
      <t>イ</t>
    </rPh>
    <phoneticPr fontId="4"/>
  </si>
  <si>
    <t>小・中学校の授業における博物館見学の受け入れ</t>
    <rPh sb="0" eb="1">
      <t>ショウ</t>
    </rPh>
    <rPh sb="2" eb="5">
      <t>チュウガッコウ</t>
    </rPh>
    <rPh sb="6" eb="8">
      <t>ジュギョウ</t>
    </rPh>
    <rPh sb="12" eb="15">
      <t>ハクブツカン</t>
    </rPh>
    <rPh sb="15" eb="17">
      <t>ケンガク</t>
    </rPh>
    <rPh sb="18" eb="19">
      <t>ウ</t>
    </rPh>
    <rPh sb="20" eb="21">
      <t>イ</t>
    </rPh>
    <phoneticPr fontId="4"/>
  </si>
  <si>
    <t>放課後子供教室</t>
    <rPh sb="0" eb="3">
      <t>ホウカゴ</t>
    </rPh>
    <rPh sb="3" eb="5">
      <t>コドモ</t>
    </rPh>
    <rPh sb="5" eb="7">
      <t>キョウシツ</t>
    </rPh>
    <phoneticPr fontId="4"/>
  </si>
  <si>
    <t>学習支援</t>
    <rPh sb="0" eb="2">
      <t>ガクシュウ</t>
    </rPh>
    <rPh sb="2" eb="4">
      <t>シエン</t>
    </rPh>
    <phoneticPr fontId="4"/>
  </si>
  <si>
    <t>H9</t>
    <phoneticPr fontId="4"/>
  </si>
  <si>
    <t>だれもが自由にいきいきと学び次代につながっていくまちおけがわ</t>
    <rPh sb="4" eb="6">
      <t>ジユウ</t>
    </rPh>
    <rPh sb="12" eb="13">
      <t>マナ</t>
    </rPh>
    <rPh sb="14" eb="16">
      <t>ジダイ</t>
    </rPh>
    <phoneticPr fontId="4"/>
  </si>
  <si>
    <t>ペアーズアカデミー、自然観察会、ウィークエンドいきいき体験教室</t>
    <rPh sb="10" eb="12">
      <t>シゼン</t>
    </rPh>
    <rPh sb="12" eb="14">
      <t>カンサツ</t>
    </rPh>
    <rPh sb="14" eb="15">
      <t>カイ</t>
    </rPh>
    <rPh sb="27" eb="31">
      <t>タイケンキョウシツ</t>
    </rPh>
    <phoneticPr fontId="4"/>
  </si>
  <si>
    <t>ひこべえの森冬のつどい</t>
    <rPh sb="5" eb="6">
      <t>モリ</t>
    </rPh>
    <rPh sb="6" eb="7">
      <t>フユ</t>
    </rPh>
    <phoneticPr fontId="3"/>
  </si>
  <si>
    <t>放課後子ども教室推進事業</t>
    <rPh sb="0" eb="3">
      <t>ホウカゴ</t>
    </rPh>
    <rPh sb="3" eb="4">
      <t>コ</t>
    </rPh>
    <rPh sb="6" eb="8">
      <t>キョウシツ</t>
    </rPh>
    <rPh sb="8" eb="10">
      <t>スイシン</t>
    </rPh>
    <rPh sb="10" eb="12">
      <t>ジギョウ</t>
    </rPh>
    <phoneticPr fontId="4"/>
  </si>
  <si>
    <t>小学校の施設等を活用し、地域の方々の参画を得て様々な体験・交流活動を行い、子どもたちの心豊かな育みと地域の教育力の向上を図るため実施。</t>
    <rPh sb="0" eb="3">
      <t>ショウガッコウ</t>
    </rPh>
    <rPh sb="4" eb="6">
      <t>シセツ</t>
    </rPh>
    <rPh sb="6" eb="7">
      <t>トウ</t>
    </rPh>
    <rPh sb="8" eb="10">
      <t>カツヨウ</t>
    </rPh>
    <rPh sb="12" eb="14">
      <t>チイキ</t>
    </rPh>
    <rPh sb="15" eb="17">
      <t>カタガタ</t>
    </rPh>
    <rPh sb="18" eb="20">
      <t>サンカク</t>
    </rPh>
    <rPh sb="21" eb="22">
      <t>エ</t>
    </rPh>
    <rPh sb="23" eb="25">
      <t>サマザマ</t>
    </rPh>
    <rPh sb="26" eb="28">
      <t>タイケン</t>
    </rPh>
    <rPh sb="29" eb="31">
      <t>コウリュウ</t>
    </rPh>
    <rPh sb="31" eb="33">
      <t>カツドウ</t>
    </rPh>
    <rPh sb="34" eb="35">
      <t>オコナ</t>
    </rPh>
    <rPh sb="37" eb="38">
      <t>コ</t>
    </rPh>
    <rPh sb="43" eb="44">
      <t>ココロ</t>
    </rPh>
    <rPh sb="44" eb="45">
      <t>ユタ</t>
    </rPh>
    <rPh sb="47" eb="48">
      <t>ハグク</t>
    </rPh>
    <rPh sb="50" eb="52">
      <t>チイキ</t>
    </rPh>
    <rPh sb="53" eb="56">
      <t>キョウイクリョク</t>
    </rPh>
    <rPh sb="57" eb="59">
      <t>コウジョウ</t>
    </rPh>
    <rPh sb="60" eb="61">
      <t>ハカ</t>
    </rPh>
    <rPh sb="64" eb="66">
      <t>ジッシ</t>
    </rPh>
    <phoneticPr fontId="4"/>
  </si>
  <si>
    <t>松伏町</t>
    <rPh sb="0" eb="3">
      <t>マツブシマチ</t>
    </rPh>
    <phoneticPr fontId="4"/>
  </si>
  <si>
    <t>H30</t>
    <phoneticPr fontId="4"/>
  </si>
  <si>
    <t>まなぶ、いかす、つなぐ、ささえあう生涯学習</t>
    <rPh sb="17" eb="19">
      <t>ショウガイ</t>
    </rPh>
    <rPh sb="19" eb="21">
      <t>ガクシュウ</t>
    </rPh>
    <phoneticPr fontId="4"/>
  </si>
  <si>
    <t>生涯学習人材バンク</t>
    <rPh sb="0" eb="2">
      <t>ガクシュウ</t>
    </rPh>
    <rPh sb="2" eb="4">
      <t>ジンザイ</t>
    </rPh>
    <phoneticPr fontId="4"/>
  </si>
  <si>
    <t>生涯学習出前講座</t>
    <rPh sb="0" eb="2">
      <t>ショウガイ</t>
    </rPh>
    <rPh sb="2" eb="4">
      <t>ガクシュウ</t>
    </rPh>
    <rPh sb="4" eb="6">
      <t>デマエ</t>
    </rPh>
    <rPh sb="6" eb="8">
      <t>コウザ</t>
    </rPh>
    <phoneticPr fontId="4"/>
  </si>
  <si>
    <t>放課後子ども教室、いきいきデイサービス等</t>
    <rPh sb="0" eb="3">
      <t>ホウカゴ</t>
    </rPh>
    <rPh sb="3" eb="4">
      <t>コ</t>
    </rPh>
    <rPh sb="6" eb="8">
      <t>キョウシツ</t>
    </rPh>
    <rPh sb="19" eb="20">
      <t>ナド</t>
    </rPh>
    <phoneticPr fontId="4"/>
  </si>
  <si>
    <t>子どもたちの自主的な学習やスポーツ・文化活動・地域住民との交流活動等を行う「放課後子ども教室」や、会場に通いながら健康体操や趣味活動を行うことで、孤独感の解消や心身機能の維持向上を図り、要介護状態への進行を予防する「いきいきデイサービス」等を実施している。</t>
    <rPh sb="35" eb="36">
      <t>オコナ</t>
    </rPh>
    <rPh sb="38" eb="41">
      <t>ホウカゴ</t>
    </rPh>
    <rPh sb="41" eb="42">
      <t>コ</t>
    </rPh>
    <rPh sb="44" eb="46">
      <t>キョウシツ</t>
    </rPh>
    <rPh sb="49" eb="51">
      <t>カイジョウ</t>
    </rPh>
    <rPh sb="52" eb="53">
      <t>カヨ</t>
    </rPh>
    <rPh sb="57" eb="59">
      <t>ケンコウ</t>
    </rPh>
    <rPh sb="59" eb="61">
      <t>タイソウ</t>
    </rPh>
    <rPh sb="62" eb="64">
      <t>シュミ</t>
    </rPh>
    <rPh sb="64" eb="66">
      <t>カツドウ</t>
    </rPh>
    <rPh sb="67" eb="68">
      <t>オコナ</t>
    </rPh>
    <rPh sb="73" eb="76">
      <t>コドクカン</t>
    </rPh>
    <rPh sb="77" eb="79">
      <t>カイショウ</t>
    </rPh>
    <rPh sb="80" eb="82">
      <t>シンシン</t>
    </rPh>
    <rPh sb="82" eb="84">
      <t>キノウ</t>
    </rPh>
    <rPh sb="85" eb="87">
      <t>イジ</t>
    </rPh>
    <rPh sb="87" eb="89">
      <t>コウジョウ</t>
    </rPh>
    <rPh sb="90" eb="91">
      <t>ハカ</t>
    </rPh>
    <rPh sb="93" eb="94">
      <t>ヨウ</t>
    </rPh>
    <rPh sb="94" eb="96">
      <t>カイゴ</t>
    </rPh>
    <rPh sb="96" eb="98">
      <t>ジョウタイ</t>
    </rPh>
    <rPh sb="100" eb="102">
      <t>シンコウ</t>
    </rPh>
    <rPh sb="103" eb="105">
      <t>ヨボウ</t>
    </rPh>
    <rPh sb="119" eb="120">
      <t>ナド</t>
    </rPh>
    <rPh sb="121" eb="123">
      <t>ジッシ</t>
    </rPh>
    <phoneticPr fontId="4"/>
  </si>
  <si>
    <t>子ども大学くき</t>
    <rPh sb="0" eb="1">
      <t>コ</t>
    </rPh>
    <rPh sb="3" eb="5">
      <t>ダイガク</t>
    </rPh>
    <phoneticPr fontId="4"/>
  </si>
  <si>
    <t>久喜市</t>
    <phoneticPr fontId="4"/>
  </si>
  <si>
    <t>平成塾、土曜寺子屋</t>
    <rPh sb="0" eb="2">
      <t>ヘイセイ</t>
    </rPh>
    <rPh sb="2" eb="3">
      <t>ジュク</t>
    </rPh>
    <rPh sb="4" eb="6">
      <t>ドヨウ</t>
    </rPh>
    <rPh sb="6" eb="9">
      <t>テラコヤ</t>
    </rPh>
    <phoneticPr fontId="3"/>
  </si>
  <si>
    <t>世代間交流、サークル活動、学習活動</t>
    <rPh sb="0" eb="3">
      <t>セダイカン</t>
    </rPh>
    <rPh sb="3" eb="5">
      <t>コウリュウ</t>
    </rPh>
    <rPh sb="10" eb="12">
      <t>カツドウ</t>
    </rPh>
    <rPh sb="13" eb="15">
      <t>ガクシュウ</t>
    </rPh>
    <rPh sb="15" eb="17">
      <t>カツドウ</t>
    </rPh>
    <phoneticPr fontId="3"/>
  </si>
  <si>
    <t>新座市子どもの放課後居場所づくり事業</t>
    <rPh sb="16" eb="18">
      <t>ジギョウ</t>
    </rPh>
    <phoneticPr fontId="17"/>
  </si>
  <si>
    <t>放課後子供教室</t>
    <rPh sb="0" eb="3">
      <t>ホウカゴ</t>
    </rPh>
    <rPh sb="3" eb="5">
      <t>コドモ</t>
    </rPh>
    <rPh sb="5" eb="7">
      <t>キョウシツ</t>
    </rPh>
    <phoneticPr fontId="3"/>
  </si>
  <si>
    <t>朝霞市</t>
    <phoneticPr fontId="4"/>
  </si>
  <si>
    <t>H26</t>
    <phoneticPr fontId="4"/>
  </si>
  <si>
    <t>H16</t>
  </si>
  <si>
    <t>H11</t>
  </si>
  <si>
    <t>H28</t>
    <phoneticPr fontId="4"/>
  </si>
  <si>
    <t>障害者</t>
    <rPh sb="0" eb="3">
      <t>ショウガイシャ</t>
    </rPh>
    <phoneticPr fontId="4"/>
  </si>
  <si>
    <t>高齢者</t>
    <rPh sb="0" eb="3">
      <t>コウレイシャ</t>
    </rPh>
    <phoneticPr fontId="7"/>
  </si>
  <si>
    <t>女性</t>
    <rPh sb="0" eb="2">
      <t>ジョセイ</t>
    </rPh>
    <phoneticPr fontId="7"/>
  </si>
  <si>
    <t>青少年</t>
    <rPh sb="0" eb="1">
      <t>アオ</t>
    </rPh>
    <rPh sb="1" eb="3">
      <t>ショウネン</t>
    </rPh>
    <phoneticPr fontId="7"/>
  </si>
  <si>
    <t>(人)</t>
    <rPh sb="1" eb="2">
      <t>ニン</t>
    </rPh>
    <phoneticPr fontId="7"/>
  </si>
  <si>
    <t>○　学級生数及び受講者数の延べ人数</t>
    <rPh sb="2" eb="4">
      <t>ガッキュウ</t>
    </rPh>
    <rPh sb="4" eb="5">
      <t>セイ</t>
    </rPh>
    <rPh sb="5" eb="6">
      <t>カズ</t>
    </rPh>
    <rPh sb="6" eb="7">
      <t>オヨ</t>
    </rPh>
    <rPh sb="8" eb="10">
      <t>ジュコウ</t>
    </rPh>
    <rPh sb="10" eb="11">
      <t>シャ</t>
    </rPh>
    <rPh sb="11" eb="12">
      <t>スウ</t>
    </rPh>
    <rPh sb="13" eb="14">
      <t>ノ</t>
    </rPh>
    <rPh sb="15" eb="17">
      <t>ニンズウ</t>
    </rPh>
    <phoneticPr fontId="7"/>
  </si>
  <si>
    <t>（講座）</t>
    <phoneticPr fontId="4"/>
  </si>
  <si>
    <t>○　実施件数</t>
    <rPh sb="2" eb="4">
      <t>ジッシ</t>
    </rPh>
    <rPh sb="4" eb="6">
      <t>ケンスウ</t>
    </rPh>
    <phoneticPr fontId="7"/>
  </si>
  <si>
    <t>［対象別］</t>
    <rPh sb="1" eb="4">
      <t>タイショウベツ</t>
    </rPh>
    <phoneticPr fontId="7"/>
  </si>
  <si>
    <t>おおむね６０歳以上</t>
    <rPh sb="6" eb="7">
      <t>サイ</t>
    </rPh>
    <rPh sb="7" eb="9">
      <t>イジョウ</t>
    </rPh>
    <phoneticPr fontId="5"/>
  </si>
  <si>
    <t>※ H22調査は、開設当初の学級生数及び受講者数（文部科学省「平成23年度社会教育調査」より）</t>
  </si>
  <si>
    <t>開催回数や日数に関わりなく、単一の事業として計画し、実施したものを１件（同内容を異なる時期に実施した場合はそれぞれ１件）</t>
    <phoneticPr fontId="4"/>
  </si>
  <si>
    <t>緑にあふれた　学びとふれあいのまち　伊奈
ー学んで　広がる　夢空間ー</t>
    <rPh sb="0" eb="1">
      <t>ミドリ</t>
    </rPh>
    <rPh sb="7" eb="8">
      <t>マナ</t>
    </rPh>
    <rPh sb="18" eb="20">
      <t>イナ</t>
    </rPh>
    <rPh sb="22" eb="23">
      <t>マナ</t>
    </rPh>
    <rPh sb="26" eb="27">
      <t>ヒロ</t>
    </rPh>
    <rPh sb="30" eb="31">
      <t>ユメ</t>
    </rPh>
    <rPh sb="31" eb="33">
      <t>クウカン</t>
    </rPh>
    <phoneticPr fontId="3"/>
  </si>
  <si>
    <t>　５　講座等開設状況の推移</t>
    <phoneticPr fontId="3"/>
  </si>
  <si>
    <t>（１）生涯学習の推進体制</t>
    <phoneticPr fontId="4"/>
  </si>
  <si>
    <t>（２）生涯学習に関する普及・啓発事業</t>
    <phoneticPr fontId="4"/>
  </si>
  <si>
    <t>ホ-ムペ-ジ</t>
    <phoneticPr fontId="4"/>
  </si>
  <si>
    <t>学習
相談員</t>
    <rPh sb="0" eb="2">
      <t>ガクシュウ</t>
    </rPh>
    <rPh sb="3" eb="5">
      <t>ソウダン</t>
    </rPh>
    <rPh sb="5" eb="6">
      <t>イン</t>
    </rPh>
    <phoneticPr fontId="7"/>
  </si>
  <si>
    <t>（４）民間学習事業者との連携・協力、家庭教育</t>
    <phoneticPr fontId="4"/>
  </si>
  <si>
    <t>子どもたちが野外で絵を描くことによって、自然の美しさや物の形のおもしろさに親しみ、美しいと感じる心や表現力を育て、また多くの子どもたちに親や友人とのふれあいを深めることができる場を提供することを目的として開催する。</t>
    <phoneticPr fontId="4"/>
  </si>
  <si>
    <t>小学校の余裕教室等を活用して、子供たちの安全・安心な活動拠点（居場所）を設け、地域の方々の参画を得て、子供たちとともに勉強やスポーツ・文化活動、地域住民との交流活動等の取組を実施する。</t>
    <phoneticPr fontId="4"/>
  </si>
  <si>
    <t>ふじみ野市</t>
    <phoneticPr fontId="4"/>
  </si>
  <si>
    <t>　７　生涯学習に関する学習機会の提供</t>
    <phoneticPr fontId="3"/>
  </si>
  <si>
    <t>　６　生涯学習推進体制</t>
    <phoneticPr fontId="3"/>
  </si>
  <si>
    <t>南部教育事務所管内</t>
    <rPh sb="0" eb="2">
      <t>ナンブ</t>
    </rPh>
    <rPh sb="2" eb="4">
      <t>キョウイク</t>
    </rPh>
    <rPh sb="4" eb="6">
      <t>ジム</t>
    </rPh>
    <rPh sb="6" eb="7">
      <t>ショ</t>
    </rPh>
    <rPh sb="7" eb="9">
      <t>カンナイ</t>
    </rPh>
    <phoneticPr fontId="7"/>
  </si>
  <si>
    <t>南部教育事務所管内</t>
    <rPh sb="0" eb="2">
      <t>ナンブ</t>
    </rPh>
    <phoneticPr fontId="4"/>
  </si>
  <si>
    <t>西部教育事務所管内</t>
    <rPh sb="0" eb="2">
      <t>セイブ</t>
    </rPh>
    <phoneticPr fontId="4"/>
  </si>
  <si>
    <t>北部教育事務所管内</t>
    <rPh sb="0" eb="1">
      <t>キタ</t>
    </rPh>
    <phoneticPr fontId="4"/>
  </si>
  <si>
    <t>東部教育事務所管内</t>
    <phoneticPr fontId="4"/>
  </si>
  <si>
    <t>南部教育事務所管内</t>
    <rPh sb="0" eb="2">
      <t>ナンブ</t>
    </rPh>
    <phoneticPr fontId="4"/>
  </si>
  <si>
    <t>北部教育事務所管内</t>
    <rPh sb="0" eb="2">
      <t>ホクブ</t>
    </rPh>
    <phoneticPr fontId="4"/>
  </si>
  <si>
    <t>東部教育事務所管内</t>
    <rPh sb="0" eb="1">
      <t>ヒガシ</t>
    </rPh>
    <rPh sb="1" eb="2">
      <t>ブ</t>
    </rPh>
    <phoneticPr fontId="4"/>
  </si>
  <si>
    <t>東部教育事務所管内</t>
    <rPh sb="0" eb="2">
      <t>トウブ</t>
    </rPh>
    <phoneticPr fontId="4"/>
  </si>
  <si>
    <t>南部教育事務所管内</t>
    <rPh sb="0" eb="1">
      <t>ミナミ</t>
    </rPh>
    <phoneticPr fontId="4"/>
  </si>
  <si>
    <t>西部教育事務所管内</t>
    <rPh sb="0" eb="1">
      <t>ニシ</t>
    </rPh>
    <phoneticPr fontId="4"/>
  </si>
  <si>
    <t>実施件数</t>
    <rPh sb="0" eb="2">
      <t>ジッシ</t>
    </rPh>
    <rPh sb="2" eb="4">
      <t>ケンスウ</t>
    </rPh>
    <phoneticPr fontId="4"/>
  </si>
  <si>
    <t>本庄市</t>
    <phoneticPr fontId="4"/>
  </si>
  <si>
    <t>ふじみ野市生きがい学習ボランティア派遣事業</t>
    <rPh sb="3" eb="4">
      <t>ノ</t>
    </rPh>
    <rPh sb="4" eb="5">
      <t>シ</t>
    </rPh>
    <rPh sb="5" eb="6">
      <t>イ</t>
    </rPh>
    <rPh sb="9" eb="11">
      <t>ガクシュウ</t>
    </rPh>
    <rPh sb="17" eb="19">
      <t>ハケン</t>
    </rPh>
    <rPh sb="19" eb="21">
      <t>ジギョウ</t>
    </rPh>
    <phoneticPr fontId="3"/>
  </si>
  <si>
    <t>高齢者のための施設開放（閉じこもり防止）</t>
    <rPh sb="0" eb="3">
      <t>コウレイシャ</t>
    </rPh>
    <rPh sb="7" eb="9">
      <t>シセツ</t>
    </rPh>
    <rPh sb="9" eb="10">
      <t>ヒラ</t>
    </rPh>
    <rPh sb="10" eb="11">
      <t>ホウ</t>
    </rPh>
    <rPh sb="12" eb="13">
      <t>ト</t>
    </rPh>
    <rPh sb="17" eb="19">
      <t>ボウシ</t>
    </rPh>
    <phoneticPr fontId="3"/>
  </si>
  <si>
    <t xml:space="preserve">人材バンク </t>
  </si>
  <si>
    <t>ボランティアシティさいたまWEB</t>
  </si>
  <si>
    <t>内野公民館託児ボランティア「ひまわり」</t>
    <phoneticPr fontId="4"/>
  </si>
  <si>
    <t>なかよし文庫</t>
    <phoneticPr fontId="4"/>
  </si>
  <si>
    <t>東浦和公民館ボランティア</t>
    <phoneticPr fontId="4"/>
  </si>
  <si>
    <t>チャレンジスクール</t>
  </si>
  <si>
    <t>土曜や放課後等に学校の教室等を活用して、子どもたちの自主的な学習やスポーツ、文化活動、地域住民との交流活動等の取組を実施</t>
  </si>
  <si>
    <t>学校巡回展</t>
  </si>
  <si>
    <t>「縄文時代のさいたま市」など5つのテーマから小学校の希望に合わせ、写真・解説パネル・実物資料などを約1週間巡回展示した。</t>
    <phoneticPr fontId="4"/>
  </si>
  <si>
    <t>出張授業</t>
  </si>
  <si>
    <t>館の職員が学校へ出向き、鑑賞授業の補助をする。</t>
    <phoneticPr fontId="4"/>
  </si>
  <si>
    <t>中高校生が科学館の事業にボランティアとして関わる。</t>
    <rPh sb="0" eb="1">
      <t>チュウ</t>
    </rPh>
    <rPh sb="1" eb="4">
      <t>コウコウセイ</t>
    </rPh>
    <rPh sb="5" eb="8">
      <t>カガクカン</t>
    </rPh>
    <rPh sb="9" eb="11">
      <t>ジギョウ</t>
    </rPh>
    <rPh sb="21" eb="22">
      <t>カカ</t>
    </rPh>
    <phoneticPr fontId="4"/>
  </si>
  <si>
    <t>鑑賞キットの貸出</t>
    <phoneticPr fontId="4"/>
  </si>
  <si>
    <t>鑑賞の学習のため、県内美術館の収蔵作品を図版化した鑑賞キットを貸し出す。</t>
    <phoneticPr fontId="4"/>
  </si>
  <si>
    <t>学校訪問・招待</t>
    <rPh sb="0" eb="2">
      <t>ガッコウ</t>
    </rPh>
    <rPh sb="2" eb="4">
      <t>ホウモン</t>
    </rPh>
    <rPh sb="5" eb="7">
      <t>ショウタイ</t>
    </rPh>
    <phoneticPr fontId="4"/>
  </si>
  <si>
    <t>子どもまつり</t>
    <phoneticPr fontId="4"/>
  </si>
  <si>
    <t>地域の子どもたちのために、公民館のサークルや地域団体が学習・交流の場を提供した。</t>
    <phoneticPr fontId="4"/>
  </si>
  <si>
    <t>三世代交流事業</t>
    <phoneticPr fontId="4"/>
  </si>
  <si>
    <t>ホタルと音楽の夕べ</t>
  </si>
  <si>
    <t>保育園訪問・招待</t>
    <phoneticPr fontId="4"/>
  </si>
  <si>
    <t>すばなし、本の読み聞かせ、本の紹介、図書館見学 等</t>
    <phoneticPr fontId="4"/>
  </si>
  <si>
    <t>子育てサロン「のびのびサロン」</t>
    <phoneticPr fontId="4"/>
  </si>
  <si>
    <t>子育て中のママさんに育児の不安解消・仲間づくりのための場を提供する事業である。</t>
    <phoneticPr fontId="4"/>
  </si>
  <si>
    <t>お囃子体験教室</t>
    <phoneticPr fontId="4"/>
  </si>
  <si>
    <t>染谷八雲神社夏祭りでの実演を目指し、お囃子の体験をした。</t>
    <phoneticPr fontId="4"/>
  </si>
  <si>
    <t>「宇宙の日」作文絵画コンテスト</t>
  </si>
  <si>
    <t>宇宙に関するテーマで作文を書いたり、絵画を描いたりすることによって、宇宙に対する興味・関心を高める。</t>
    <phoneticPr fontId="4"/>
  </si>
  <si>
    <t>サイエンスショー</t>
  </si>
  <si>
    <t>科学のテーマに沿ったサイエンスショーを公開する。</t>
    <phoneticPr fontId="4"/>
  </si>
  <si>
    <t>おはなし会</t>
  </si>
  <si>
    <t>さいたま市民大学</t>
  </si>
  <si>
    <t>高度で専門的多様な学習要求に応える、大学教授や専門家による講座である。</t>
    <phoneticPr fontId="4"/>
  </si>
  <si>
    <t>夏休みの自由研究等の学習に役立つ、郷土の歴史や文化を「さいたま市リーディングエッジ企業」の協力のもと、5つのテーマで展示。</t>
    <phoneticPr fontId="4"/>
  </si>
  <si>
    <t>聴覚障害者のための社会教養講座</t>
  </si>
  <si>
    <t>聴覚障害者を対象として、社会生活に必要な知識の習得や情報交換をすることを目的として、社会教養講座を実施。</t>
  </si>
  <si>
    <t>大学公開講座</t>
    <phoneticPr fontId="4"/>
  </si>
  <si>
    <t>さいたま・ライブラリー・サポーターズ</t>
    <phoneticPr fontId="4"/>
  </si>
  <si>
    <t>図書館業務のボランティア体験</t>
    <phoneticPr fontId="4"/>
  </si>
  <si>
    <t>一日図書館員体験</t>
    <phoneticPr fontId="4"/>
  </si>
  <si>
    <t>図書館業務の体験</t>
    <phoneticPr fontId="4"/>
  </si>
  <si>
    <t>図書館の裏側潜入ツアー</t>
    <phoneticPr fontId="4"/>
  </si>
  <si>
    <t>図書館の裏側の見学</t>
    <phoneticPr fontId="4"/>
  </si>
  <si>
    <t>子ども大学かわぐち</t>
  </si>
  <si>
    <t>http://www.city.ageo.lg.jp/site/iinkai/064116033101.html</t>
  </si>
  <si>
    <t>全校一斉おはなし会</t>
    <rPh sb="0" eb="2">
      <t>ゼンコウ</t>
    </rPh>
    <rPh sb="2" eb="4">
      <t>イッセイ</t>
    </rPh>
    <rPh sb="8" eb="9">
      <t>カイ</t>
    </rPh>
    <phoneticPr fontId="4"/>
  </si>
  <si>
    <t>図書館と子どもの読書活動支援センターが実施。子ども読書の日関連事業として、体育館で全校児童に向け、絵本を大きく投影しておはなし会を行った。</t>
    <rPh sb="0" eb="3">
      <t>トショカン</t>
    </rPh>
    <rPh sb="4" eb="5">
      <t>コ</t>
    </rPh>
    <rPh sb="8" eb="10">
      <t>ドクショ</t>
    </rPh>
    <rPh sb="10" eb="12">
      <t>カツドウ</t>
    </rPh>
    <rPh sb="12" eb="14">
      <t>シエン</t>
    </rPh>
    <rPh sb="19" eb="21">
      <t>ジッシ</t>
    </rPh>
    <rPh sb="22" eb="23">
      <t>コ</t>
    </rPh>
    <rPh sb="25" eb="27">
      <t>ドクショ</t>
    </rPh>
    <rPh sb="28" eb="29">
      <t>ヒ</t>
    </rPh>
    <rPh sb="29" eb="31">
      <t>カンレン</t>
    </rPh>
    <rPh sb="31" eb="33">
      <t>ジギョウ</t>
    </rPh>
    <rPh sb="37" eb="40">
      <t>タイイクカン</t>
    </rPh>
    <rPh sb="41" eb="43">
      <t>ゼンコウ</t>
    </rPh>
    <rPh sb="43" eb="45">
      <t>ジドウ</t>
    </rPh>
    <rPh sb="46" eb="47">
      <t>ム</t>
    </rPh>
    <rPh sb="49" eb="51">
      <t>エホン</t>
    </rPh>
    <rPh sb="52" eb="53">
      <t>オオ</t>
    </rPh>
    <rPh sb="55" eb="57">
      <t>トウエイ</t>
    </rPh>
    <rPh sb="63" eb="64">
      <t>カイ</t>
    </rPh>
    <rPh sb="65" eb="66">
      <t>オコナ</t>
    </rPh>
    <phoneticPr fontId="4"/>
  </si>
  <si>
    <t>セカンドブックスタート事業</t>
    <rPh sb="11" eb="13">
      <t>ジギョウ</t>
    </rPh>
    <phoneticPr fontId="3"/>
  </si>
  <si>
    <t>市内の全小学校1年生を対象に、おはなし会を行い、読書パスポートを配布した。</t>
    <rPh sb="0" eb="2">
      <t>シナイ</t>
    </rPh>
    <rPh sb="3" eb="4">
      <t>ゼン</t>
    </rPh>
    <rPh sb="4" eb="7">
      <t>ショウガッコウ</t>
    </rPh>
    <rPh sb="8" eb="10">
      <t>ネンセイ</t>
    </rPh>
    <rPh sb="11" eb="13">
      <t>タイショウ</t>
    </rPh>
    <rPh sb="19" eb="20">
      <t>カイ</t>
    </rPh>
    <rPh sb="21" eb="22">
      <t>オコナ</t>
    </rPh>
    <rPh sb="24" eb="26">
      <t>ドクショ</t>
    </rPh>
    <rPh sb="32" eb="34">
      <t>ハイフ</t>
    </rPh>
    <phoneticPr fontId="4"/>
  </si>
  <si>
    <t>人権教育啓発のため、人権標語・人権作文の表彰やミニ講演会、ワークショップを実施した。</t>
  </si>
  <si>
    <t>上尾市</t>
    <rPh sb="0" eb="3">
      <t>アゲオシ</t>
    </rPh>
    <phoneticPr fontId="4"/>
  </si>
  <si>
    <t>4か月検診時に、赤ちゃんと保護者に絵本の読み聞かせを行い、絵本を配布した。</t>
    <rPh sb="2" eb="3">
      <t>ゲツ</t>
    </rPh>
    <rPh sb="3" eb="5">
      <t>ケンシン</t>
    </rPh>
    <rPh sb="5" eb="6">
      <t>ジ</t>
    </rPh>
    <rPh sb="8" eb="9">
      <t>アカ</t>
    </rPh>
    <rPh sb="13" eb="16">
      <t>ホゴシャ</t>
    </rPh>
    <rPh sb="17" eb="19">
      <t>エホン</t>
    </rPh>
    <rPh sb="20" eb="21">
      <t>ヨ</t>
    </rPh>
    <rPh sb="22" eb="23">
      <t>キ</t>
    </rPh>
    <rPh sb="26" eb="27">
      <t>オコナ</t>
    </rPh>
    <rPh sb="29" eb="31">
      <t>エホン</t>
    </rPh>
    <rPh sb="32" eb="34">
      <t>ハイフ</t>
    </rPh>
    <phoneticPr fontId="4"/>
  </si>
  <si>
    <t>まなびすと市民講座</t>
  </si>
  <si>
    <t>市内3小学校の特別教室を会場に、多くの市民に多様な学びの場を提供した。</t>
  </si>
  <si>
    <t>UDトラックスとの連携事業</t>
  </si>
  <si>
    <t>UDトラックス株式会社と連携して高齢者向けインターネット体験教室を実施した。</t>
  </si>
  <si>
    <t>http://soka.mypl.net/soka_life_learn/</t>
  </si>
  <si>
    <t>中学生との世代間交流</t>
    <phoneticPr fontId="4"/>
  </si>
  <si>
    <t>利用団体の協力により、中学校特別支援学級の生徒と大人で施設の花壇作りを通じて交流する。</t>
    <rPh sb="13" eb="14">
      <t>コウ</t>
    </rPh>
    <rPh sb="14" eb="16">
      <t>トクベツ</t>
    </rPh>
    <rPh sb="16" eb="18">
      <t>シエン</t>
    </rPh>
    <rPh sb="18" eb="20">
      <t>ガッキュウ</t>
    </rPh>
    <phoneticPr fontId="4"/>
  </si>
  <si>
    <t>自然観察教室</t>
    <phoneticPr fontId="4"/>
  </si>
  <si>
    <t>マッサージ・ストレッチ体操教室</t>
  </si>
  <si>
    <t>草加寺子屋（土曜学習）</t>
  </si>
  <si>
    <t>小学生の職場訪問</t>
    <phoneticPr fontId="4"/>
  </si>
  <si>
    <t>夏休みを活用して各種職場訪問を行い、そこで働く人に接し、職業に対する興味・理解を深める。</t>
    <rPh sb="0" eb="2">
      <t>ナツヤス</t>
    </rPh>
    <rPh sb="4" eb="6">
      <t>カツヨウ</t>
    </rPh>
    <rPh sb="8" eb="10">
      <t>カクシュ</t>
    </rPh>
    <rPh sb="10" eb="12">
      <t>ショクバ</t>
    </rPh>
    <rPh sb="12" eb="14">
      <t>ホウモン</t>
    </rPh>
    <rPh sb="15" eb="16">
      <t>オコナ</t>
    </rPh>
    <rPh sb="21" eb="22">
      <t>ハタラ</t>
    </rPh>
    <rPh sb="23" eb="24">
      <t>ヒト</t>
    </rPh>
    <rPh sb="25" eb="26">
      <t>セッ</t>
    </rPh>
    <rPh sb="28" eb="30">
      <t>ショクギョウ</t>
    </rPh>
    <rPh sb="31" eb="32">
      <t>タイ</t>
    </rPh>
    <rPh sb="34" eb="36">
      <t>キョウミ</t>
    </rPh>
    <rPh sb="37" eb="39">
      <t>リカイ</t>
    </rPh>
    <rPh sb="40" eb="41">
      <t>フカ</t>
    </rPh>
    <phoneticPr fontId="4"/>
  </si>
  <si>
    <t>成人文化講座「クリスマス直前！手作りケーキ会」</t>
    <rPh sb="0" eb="2">
      <t>セイジン</t>
    </rPh>
    <rPh sb="2" eb="4">
      <t>ブンカ</t>
    </rPh>
    <rPh sb="4" eb="6">
      <t>コウザ</t>
    </rPh>
    <phoneticPr fontId="4"/>
  </si>
  <si>
    <t>日清製粉グループから講師を招き、受講者同士と手作りの楽しさを味わう。</t>
    <rPh sb="0" eb="2">
      <t>ニッシン</t>
    </rPh>
    <rPh sb="2" eb="4">
      <t>セイフン</t>
    </rPh>
    <rPh sb="10" eb="12">
      <t>コウシ</t>
    </rPh>
    <rPh sb="13" eb="14">
      <t>マネ</t>
    </rPh>
    <phoneticPr fontId="4"/>
  </si>
  <si>
    <t>生涯学習体験講座</t>
  </si>
  <si>
    <t>指導者バンク制度の周知・活用と市民の学びのきっかけ作りため、指導者自らが講座を企画し、講座を開催した。</t>
  </si>
  <si>
    <t>西小学校3年生が対象。校庭にテントを張り、飯盒炊飯やキャンプファイヤーを1泊2日で行う</t>
    <phoneticPr fontId="4"/>
  </si>
  <si>
    <t>西小学校6年生社会科の授業で、太平洋戦争を学んでいる時期に地域の高齢者が、疎開体験や当時の食事･服装・遊びなどを話をする。</t>
    <phoneticPr fontId="4"/>
  </si>
  <si>
    <t>いつでも　どこでも　だれでも　学べるまち　学びがひらく明日の扉</t>
    <rPh sb="15" eb="16">
      <t>マナ</t>
    </rPh>
    <rPh sb="21" eb="22">
      <t>マナ</t>
    </rPh>
    <rPh sb="27" eb="29">
      <t>アス</t>
    </rPh>
    <rPh sb="30" eb="31">
      <t>トビラ</t>
    </rPh>
    <phoneticPr fontId="20"/>
  </si>
  <si>
    <t>志木市ホームページ（生涯学習課）</t>
    <rPh sb="0" eb="3">
      <t>シキシ</t>
    </rPh>
    <rPh sb="10" eb="15">
      <t>ショウガイガクシュウカ</t>
    </rPh>
    <phoneticPr fontId="20"/>
  </si>
  <si>
    <t>http://www.city.shiki.lg.jp/</t>
  </si>
  <si>
    <t>まちづくり推進バンク</t>
    <rPh sb="5" eb="7">
      <t>スイシンミンリョク</t>
    </rPh>
    <phoneticPr fontId="20"/>
  </si>
  <si>
    <t>いろは楽学塾</t>
    <rPh sb="3" eb="4">
      <t>ラク</t>
    </rPh>
    <rPh sb="4" eb="5">
      <t>ガク</t>
    </rPh>
    <rPh sb="5" eb="6">
      <t>ジュク</t>
    </rPh>
    <phoneticPr fontId="20"/>
  </si>
  <si>
    <t>ふれあい館「もくせい」</t>
    <rPh sb="4" eb="5">
      <t>カン</t>
    </rPh>
    <phoneticPr fontId="20"/>
  </si>
  <si>
    <t>学童保育クラブ、放課後子ども教室、地域活動スペース、多世代交流スペースを活用し、子どもから高齢者まで、様々な世代が集い、触れ合える施設として開放している。</t>
    <rPh sb="0" eb="2">
      <t>ガクドウ</t>
    </rPh>
    <rPh sb="2" eb="4">
      <t>ホイク</t>
    </rPh>
    <rPh sb="8" eb="11">
      <t>ホウカゴ</t>
    </rPh>
    <rPh sb="11" eb="12">
      <t>コ</t>
    </rPh>
    <rPh sb="14" eb="16">
      <t>キョウシツ</t>
    </rPh>
    <rPh sb="17" eb="19">
      <t>チイキ</t>
    </rPh>
    <rPh sb="19" eb="21">
      <t>カツドウ</t>
    </rPh>
    <rPh sb="26" eb="27">
      <t>タ</t>
    </rPh>
    <rPh sb="27" eb="29">
      <t>セダイ</t>
    </rPh>
    <rPh sb="29" eb="31">
      <t>コウリュウ</t>
    </rPh>
    <rPh sb="36" eb="38">
      <t>カツヨウ</t>
    </rPh>
    <rPh sb="40" eb="41">
      <t>コ</t>
    </rPh>
    <rPh sb="45" eb="48">
      <t>コウレイシャ</t>
    </rPh>
    <rPh sb="51" eb="53">
      <t>サマザマ</t>
    </rPh>
    <rPh sb="54" eb="56">
      <t>セダイ</t>
    </rPh>
    <rPh sb="57" eb="58">
      <t>ツド</t>
    </rPh>
    <rPh sb="60" eb="61">
      <t>フ</t>
    </rPh>
    <rPh sb="62" eb="63">
      <t>ア</t>
    </rPh>
    <rPh sb="65" eb="67">
      <t>シセツ</t>
    </rPh>
    <rPh sb="70" eb="72">
      <t>カイホウ</t>
    </rPh>
    <phoneticPr fontId="20"/>
  </si>
  <si>
    <t>志木小学校・いろは遊学館・いろは遊学図書館が連携し、学習成果の発表や地域コミュニティづくりの場として実施。</t>
    <rPh sb="0" eb="2">
      <t>シキ</t>
    </rPh>
    <rPh sb="2" eb="5">
      <t>ショウガッコウ</t>
    </rPh>
    <rPh sb="16" eb="18">
      <t>ユウガク</t>
    </rPh>
    <rPh sb="18" eb="21">
      <t>トショカン</t>
    </rPh>
    <rPh sb="22" eb="24">
      <t>レンケイ</t>
    </rPh>
    <rPh sb="26" eb="28">
      <t>ガクシュウ</t>
    </rPh>
    <rPh sb="28" eb="30">
      <t>セイカ</t>
    </rPh>
    <rPh sb="31" eb="33">
      <t>ハッピョウ</t>
    </rPh>
    <phoneticPr fontId="20"/>
  </si>
  <si>
    <t>いのちを学ぶ人権講座</t>
    <rPh sb="4" eb="5">
      <t>マナ</t>
    </rPh>
    <rPh sb="6" eb="8">
      <t>ジンケン</t>
    </rPh>
    <rPh sb="8" eb="10">
      <t>コウザ</t>
    </rPh>
    <phoneticPr fontId="20"/>
  </si>
  <si>
    <t>志木小学校児童・教諭を対象に「いのちを学ぶ」をテーマとした人権講座を実施。</t>
    <rPh sb="0" eb="2">
      <t>シキ</t>
    </rPh>
    <rPh sb="2" eb="5">
      <t>ショウガッコウ</t>
    </rPh>
    <rPh sb="5" eb="7">
      <t>ジドウ</t>
    </rPh>
    <rPh sb="8" eb="10">
      <t>キョウユ</t>
    </rPh>
    <rPh sb="11" eb="13">
      <t>タイショウ</t>
    </rPh>
    <rPh sb="19" eb="20">
      <t>マナ</t>
    </rPh>
    <rPh sb="29" eb="31">
      <t>ジンケン</t>
    </rPh>
    <rPh sb="31" eb="33">
      <t>コウザ</t>
    </rPh>
    <rPh sb="34" eb="36">
      <t>ジッシ</t>
    </rPh>
    <phoneticPr fontId="20"/>
  </si>
  <si>
    <t>子ども大学しき</t>
    <rPh sb="0" eb="1">
      <t>コ</t>
    </rPh>
    <rPh sb="3" eb="5">
      <t>ダイガク</t>
    </rPh>
    <phoneticPr fontId="20"/>
  </si>
  <si>
    <t>地域の大学・青年会議所・県と連携して、子どもの知的好奇心を刺激する学びの機会を提供。</t>
    <rPh sb="0" eb="2">
      <t>チイキ</t>
    </rPh>
    <rPh sb="3" eb="5">
      <t>ダイガク</t>
    </rPh>
    <rPh sb="6" eb="8">
      <t>セイネン</t>
    </rPh>
    <rPh sb="8" eb="11">
      <t>カイギショ</t>
    </rPh>
    <rPh sb="12" eb="13">
      <t>ケン</t>
    </rPh>
    <rPh sb="14" eb="16">
      <t>レンケイ</t>
    </rPh>
    <rPh sb="19" eb="20">
      <t>コ</t>
    </rPh>
    <rPh sb="23" eb="25">
      <t>チテキ</t>
    </rPh>
    <rPh sb="25" eb="28">
      <t>コウキシン</t>
    </rPh>
    <rPh sb="29" eb="31">
      <t>シゲキ</t>
    </rPh>
    <rPh sb="33" eb="34">
      <t>マナ</t>
    </rPh>
    <rPh sb="36" eb="38">
      <t>キカイ</t>
    </rPh>
    <rPh sb="39" eb="41">
      <t>テイキョウ</t>
    </rPh>
    <phoneticPr fontId="20"/>
  </si>
  <si>
    <t>志木市</t>
    <rPh sb="0" eb="3">
      <t>しきし</t>
    </rPh>
    <phoneticPr fontId="21" type="Hiragana"/>
  </si>
  <si>
    <t>文化体験道場</t>
    <rPh sb="0" eb="2">
      <t>ブンカ</t>
    </rPh>
    <rPh sb="2" eb="4">
      <t>タイケン</t>
    </rPh>
    <rPh sb="4" eb="6">
      <t>ドウジョウ</t>
    </rPh>
    <phoneticPr fontId="20"/>
  </si>
  <si>
    <t>小中学生に伝統文化や芸能にふれる機会を提供し、後世への伝承を目的とする。</t>
    <rPh sb="0" eb="4">
      <t>ショウチュウガクセイ</t>
    </rPh>
    <rPh sb="5" eb="7">
      <t>デントウ</t>
    </rPh>
    <rPh sb="7" eb="9">
      <t>ブンカ</t>
    </rPh>
    <rPh sb="10" eb="12">
      <t>ゲイノウ</t>
    </rPh>
    <rPh sb="16" eb="18">
      <t>キカイ</t>
    </rPh>
    <rPh sb="19" eb="21">
      <t>テイキョウ</t>
    </rPh>
    <rPh sb="23" eb="25">
      <t>コウセイ</t>
    </rPh>
    <rPh sb="27" eb="29">
      <t>デンショウ</t>
    </rPh>
    <rPh sb="30" eb="32">
      <t>モクテキ</t>
    </rPh>
    <phoneticPr fontId="20"/>
  </si>
  <si>
    <t>学び育てる豊かな心　人が育てる豊かなまち　人間都市　和光</t>
    <rPh sb="0" eb="1">
      <t>マナ</t>
    </rPh>
    <rPh sb="2" eb="3">
      <t>ソダ</t>
    </rPh>
    <rPh sb="5" eb="6">
      <t>ユタ</t>
    </rPh>
    <rPh sb="8" eb="9">
      <t>ココロ</t>
    </rPh>
    <rPh sb="10" eb="11">
      <t>ヒト</t>
    </rPh>
    <rPh sb="12" eb="13">
      <t>ソダ</t>
    </rPh>
    <rPh sb="15" eb="16">
      <t>ユタ</t>
    </rPh>
    <rPh sb="21" eb="23">
      <t>ニンゲン</t>
    </rPh>
    <rPh sb="23" eb="25">
      <t>トシ</t>
    </rPh>
    <rPh sb="26" eb="28">
      <t>ワコウ</t>
    </rPh>
    <phoneticPr fontId="3"/>
  </si>
  <si>
    <t>和光市ホームページ（生涯学習）</t>
    <rPh sb="0" eb="3">
      <t>ワコウシ</t>
    </rPh>
    <rPh sb="10" eb="12">
      <t>ショウガイ</t>
    </rPh>
    <rPh sb="12" eb="14">
      <t>ガクシュウ</t>
    </rPh>
    <phoneticPr fontId="3"/>
  </si>
  <si>
    <t>生涯学習指導者紹介・登録制度</t>
    <rPh sb="0" eb="2">
      <t>ショウガイ</t>
    </rPh>
    <rPh sb="2" eb="4">
      <t>ガクシュウ</t>
    </rPh>
    <rPh sb="4" eb="6">
      <t>シドウ</t>
    </rPh>
    <rPh sb="6" eb="7">
      <t>シャ</t>
    </rPh>
    <rPh sb="7" eb="9">
      <t>ショウカイ</t>
    </rPh>
    <rPh sb="10" eb="12">
      <t>トウロク</t>
    </rPh>
    <rPh sb="12" eb="14">
      <t>セイド</t>
    </rPh>
    <phoneticPr fontId="3"/>
  </si>
  <si>
    <t>放課後における子どもの居場所づくり、学習活動</t>
    <rPh sb="18" eb="20">
      <t>ガクシュウ</t>
    </rPh>
    <rPh sb="20" eb="22">
      <t>カツドウ</t>
    </rPh>
    <phoneticPr fontId="3"/>
  </si>
  <si>
    <t>子ども教室</t>
    <rPh sb="0" eb="1">
      <t>コ</t>
    </rPh>
    <rPh sb="3" eb="5">
      <t>キョウシツ</t>
    </rPh>
    <phoneticPr fontId="3"/>
  </si>
  <si>
    <t>和光市民まつり（舞台発表・美術作品展）</t>
    <rPh sb="0" eb="2">
      <t>ワコウ</t>
    </rPh>
    <rPh sb="2" eb="4">
      <t>シミン</t>
    </rPh>
    <rPh sb="8" eb="10">
      <t>ブタイ</t>
    </rPh>
    <rPh sb="10" eb="12">
      <t>ハッピョウ</t>
    </rPh>
    <rPh sb="13" eb="15">
      <t>ビジュツ</t>
    </rPh>
    <rPh sb="15" eb="18">
      <t>サクヒンテン</t>
    </rPh>
    <phoneticPr fontId="3"/>
  </si>
  <si>
    <t>文化の振興と日ごろの活動の成果として、市民まつり開催期間にサンアゼリアにて発表を行った。</t>
    <rPh sb="0" eb="2">
      <t>ブンカ</t>
    </rPh>
    <rPh sb="3" eb="5">
      <t>シンコウ</t>
    </rPh>
    <rPh sb="6" eb="7">
      <t>ヒ</t>
    </rPh>
    <rPh sb="10" eb="12">
      <t>カツドウ</t>
    </rPh>
    <rPh sb="13" eb="15">
      <t>セイカ</t>
    </rPh>
    <rPh sb="19" eb="21">
      <t>シミン</t>
    </rPh>
    <rPh sb="24" eb="26">
      <t>カイサイ</t>
    </rPh>
    <rPh sb="26" eb="28">
      <t>キカン</t>
    </rPh>
    <rPh sb="37" eb="39">
      <t>ハッピョウ</t>
    </rPh>
    <rPh sb="40" eb="41">
      <t>オコナ</t>
    </rPh>
    <phoneticPr fontId="3"/>
  </si>
  <si>
    <t>和光市菊花展</t>
    <rPh sb="0" eb="3">
      <t>ワコウシ</t>
    </rPh>
    <rPh sb="3" eb="5">
      <t>キッカ</t>
    </rPh>
    <rPh sb="5" eb="6">
      <t>テン</t>
    </rPh>
    <phoneticPr fontId="3"/>
  </si>
  <si>
    <t>和光市菊花会による菊苗配布に伴う菊作り講習会を経て、育て上げた菊の展示を行い情操教育を促進した。</t>
    <rPh sb="0" eb="3">
      <t>ワコウシ</t>
    </rPh>
    <rPh sb="3" eb="5">
      <t>キッカ</t>
    </rPh>
    <rPh sb="5" eb="6">
      <t>カイ</t>
    </rPh>
    <rPh sb="9" eb="10">
      <t>キク</t>
    </rPh>
    <rPh sb="10" eb="11">
      <t>ナエ</t>
    </rPh>
    <rPh sb="11" eb="13">
      <t>ハイフ</t>
    </rPh>
    <rPh sb="14" eb="15">
      <t>トモナ</t>
    </rPh>
    <rPh sb="16" eb="17">
      <t>キク</t>
    </rPh>
    <rPh sb="17" eb="18">
      <t>ヅク</t>
    </rPh>
    <rPh sb="19" eb="22">
      <t>コウシュウカイ</t>
    </rPh>
    <rPh sb="23" eb="24">
      <t>ヘ</t>
    </rPh>
    <rPh sb="26" eb="27">
      <t>ソダ</t>
    </rPh>
    <rPh sb="28" eb="29">
      <t>ア</t>
    </rPh>
    <rPh sb="31" eb="32">
      <t>キク</t>
    </rPh>
    <rPh sb="33" eb="35">
      <t>テンジ</t>
    </rPh>
    <rPh sb="36" eb="37">
      <t>オコナ</t>
    </rPh>
    <rPh sb="38" eb="40">
      <t>ジョウソウ</t>
    </rPh>
    <rPh sb="40" eb="42">
      <t>キョウイク</t>
    </rPh>
    <rPh sb="43" eb="45">
      <t>ソクシン</t>
    </rPh>
    <phoneticPr fontId="3"/>
  </si>
  <si>
    <t>4か月健診の対象者に案内を送り、図書館を会場に赤ちゃんへの語りかけの大切さを伝え、絵本を配布した。</t>
    <rPh sb="2" eb="3">
      <t>ツキ</t>
    </rPh>
    <rPh sb="3" eb="5">
      <t>ケンシン</t>
    </rPh>
    <rPh sb="6" eb="9">
      <t>タイショウシャ</t>
    </rPh>
    <rPh sb="10" eb="12">
      <t>アンナイ</t>
    </rPh>
    <rPh sb="13" eb="14">
      <t>オク</t>
    </rPh>
    <rPh sb="16" eb="19">
      <t>トショカン</t>
    </rPh>
    <rPh sb="20" eb="22">
      <t>カイジョウ</t>
    </rPh>
    <rPh sb="23" eb="24">
      <t>アカ</t>
    </rPh>
    <rPh sb="29" eb="30">
      <t>カタ</t>
    </rPh>
    <rPh sb="34" eb="36">
      <t>タイセツ</t>
    </rPh>
    <rPh sb="38" eb="39">
      <t>ツタ</t>
    </rPh>
    <rPh sb="41" eb="43">
      <t>エホン</t>
    </rPh>
    <rPh sb="44" eb="46">
      <t>ハイフ</t>
    </rPh>
    <phoneticPr fontId="3"/>
  </si>
  <si>
    <t>子ども大学わこう</t>
    <rPh sb="0" eb="1">
      <t>コ</t>
    </rPh>
    <rPh sb="3" eb="5">
      <t>ダイガク</t>
    </rPh>
    <phoneticPr fontId="3"/>
  </si>
  <si>
    <t>地域の大学、病院、国の機関から講師を招き、「はてな学」「ふるさと学」「生き方学」の講義や体験を提供した。</t>
    <rPh sb="6" eb="8">
      <t>ビョウイン</t>
    </rPh>
    <rPh sb="9" eb="10">
      <t>クニ</t>
    </rPh>
    <rPh sb="11" eb="13">
      <t>キカン</t>
    </rPh>
    <rPh sb="15" eb="17">
      <t>コウシ</t>
    </rPh>
    <rPh sb="18" eb="19">
      <t>マネ</t>
    </rPh>
    <rPh sb="25" eb="26">
      <t>ガク</t>
    </rPh>
    <rPh sb="32" eb="33">
      <t>ガク</t>
    </rPh>
    <rPh sb="35" eb="36">
      <t>イ</t>
    </rPh>
    <rPh sb="37" eb="38">
      <t>カタ</t>
    </rPh>
    <rPh sb="38" eb="39">
      <t>ガク</t>
    </rPh>
    <rPh sb="41" eb="43">
      <t>コウギ</t>
    </rPh>
    <rPh sb="44" eb="46">
      <t>タイケン</t>
    </rPh>
    <rPh sb="47" eb="49">
      <t>テイキョウ</t>
    </rPh>
    <phoneticPr fontId="3"/>
  </si>
  <si>
    <t>理化学研究所子ども科学教室</t>
    <rPh sb="0" eb="3">
      <t>リカガク</t>
    </rPh>
    <rPh sb="3" eb="6">
      <t>ケンキュウジョ</t>
    </rPh>
    <rPh sb="6" eb="7">
      <t>コ</t>
    </rPh>
    <rPh sb="9" eb="11">
      <t>カガク</t>
    </rPh>
    <rPh sb="11" eb="13">
      <t>キョウシツ</t>
    </rPh>
    <phoneticPr fontId="3"/>
  </si>
  <si>
    <t>理化学研究所が保有する最先端の科学技術や施設に触れる機会を提供し、科学に対する興味や関心を深めた。</t>
    <rPh sb="0" eb="3">
      <t>リカガク</t>
    </rPh>
    <rPh sb="3" eb="6">
      <t>ケンキュウジョ</t>
    </rPh>
    <rPh sb="7" eb="9">
      <t>ホユウ</t>
    </rPh>
    <rPh sb="11" eb="14">
      <t>サイセンタン</t>
    </rPh>
    <rPh sb="15" eb="17">
      <t>カガク</t>
    </rPh>
    <rPh sb="17" eb="19">
      <t>ギジュツ</t>
    </rPh>
    <rPh sb="20" eb="22">
      <t>シセツ</t>
    </rPh>
    <rPh sb="23" eb="24">
      <t>フ</t>
    </rPh>
    <rPh sb="26" eb="28">
      <t>キカイ</t>
    </rPh>
    <rPh sb="33" eb="35">
      <t>カガク</t>
    </rPh>
    <rPh sb="36" eb="37">
      <t>タイ</t>
    </rPh>
    <rPh sb="39" eb="41">
      <t>キョウミ</t>
    </rPh>
    <rPh sb="42" eb="44">
      <t>カンシン</t>
    </rPh>
    <rPh sb="45" eb="46">
      <t>フカ</t>
    </rPh>
    <phoneticPr fontId="3"/>
  </si>
  <si>
    <t>生涯学習指導者プロデュース講座</t>
    <rPh sb="0" eb="2">
      <t>ショウガイ</t>
    </rPh>
    <rPh sb="2" eb="4">
      <t>ガクシュウ</t>
    </rPh>
    <rPh sb="4" eb="6">
      <t>シドウ</t>
    </rPh>
    <rPh sb="6" eb="7">
      <t>シャ</t>
    </rPh>
    <rPh sb="13" eb="15">
      <t>コウザ</t>
    </rPh>
    <phoneticPr fontId="3"/>
  </si>
  <si>
    <t>生涯学習指導者登録・紹介制度の活用を図るため、指導者自らが講座を企画し、開催できるよう指導機会を提供した。市民に対しては学習機会を提供した。</t>
    <rPh sb="53" eb="55">
      <t>シミン</t>
    </rPh>
    <rPh sb="56" eb="57">
      <t>タイ</t>
    </rPh>
    <rPh sb="60" eb="62">
      <t>ガクシュウ</t>
    </rPh>
    <rPh sb="62" eb="64">
      <t>キカイ</t>
    </rPh>
    <rPh sb="65" eb="67">
      <t>テイキョウ</t>
    </rPh>
    <phoneticPr fontId="3"/>
  </si>
  <si>
    <t>わこう市政おとどけ講座</t>
    <rPh sb="3" eb="5">
      <t>シセイ</t>
    </rPh>
    <rPh sb="9" eb="11">
      <t>コウザ</t>
    </rPh>
    <phoneticPr fontId="3"/>
  </si>
  <si>
    <t>市民の学習意欲にこたえ、市政への理解を深めてもらうために、市職員等が講師として出向き、講座を実施する。</t>
    <rPh sb="0" eb="2">
      <t>シミン</t>
    </rPh>
    <rPh sb="3" eb="5">
      <t>ガクシュウ</t>
    </rPh>
    <rPh sb="5" eb="7">
      <t>イヨク</t>
    </rPh>
    <rPh sb="12" eb="14">
      <t>シセイ</t>
    </rPh>
    <rPh sb="16" eb="18">
      <t>リカイ</t>
    </rPh>
    <rPh sb="19" eb="20">
      <t>フカ</t>
    </rPh>
    <rPh sb="29" eb="32">
      <t>シショクイン</t>
    </rPh>
    <rPh sb="32" eb="33">
      <t>トウ</t>
    </rPh>
    <rPh sb="34" eb="36">
      <t>コウシ</t>
    </rPh>
    <rPh sb="39" eb="41">
      <t>デム</t>
    </rPh>
    <rPh sb="43" eb="45">
      <t>コウザ</t>
    </rPh>
    <rPh sb="46" eb="48">
      <t>ジッシ</t>
    </rPh>
    <phoneticPr fontId="3"/>
  </si>
  <si>
    <t>和光市民大学</t>
    <rPh sb="0" eb="2">
      <t>ワコウ</t>
    </rPh>
    <rPh sb="2" eb="4">
      <t>シミン</t>
    </rPh>
    <rPh sb="4" eb="6">
      <t>ダイガク</t>
    </rPh>
    <phoneticPr fontId="3"/>
  </si>
  <si>
    <t>和光市にある研究機関等から講師を招き、司法・税・保健・科学・医学などをテーマに講座を開講した。</t>
    <rPh sb="0" eb="3">
      <t>ワコウシ</t>
    </rPh>
    <rPh sb="6" eb="8">
      <t>ケンキュウ</t>
    </rPh>
    <rPh sb="8" eb="11">
      <t>キカンナド</t>
    </rPh>
    <rPh sb="13" eb="15">
      <t>コウシ</t>
    </rPh>
    <rPh sb="16" eb="17">
      <t>マネ</t>
    </rPh>
    <rPh sb="19" eb="21">
      <t>シホウ</t>
    </rPh>
    <rPh sb="22" eb="23">
      <t>ゼイ</t>
    </rPh>
    <rPh sb="24" eb="26">
      <t>ホケン</t>
    </rPh>
    <rPh sb="27" eb="29">
      <t>カガク</t>
    </rPh>
    <rPh sb="30" eb="32">
      <t>イガク</t>
    </rPh>
    <rPh sb="39" eb="41">
      <t>コウザ</t>
    </rPh>
    <rPh sb="42" eb="44">
      <t>カイコウ</t>
    </rPh>
    <phoneticPr fontId="3"/>
  </si>
  <si>
    <t>学級訪問</t>
    <rPh sb="0" eb="2">
      <t>ガッキュウ</t>
    </rPh>
    <rPh sb="2" eb="4">
      <t>ホウモン</t>
    </rPh>
    <phoneticPr fontId="22"/>
  </si>
  <si>
    <t>小学校を訪問し、児童に合わせた図書館利用指導やブックトークを行う。</t>
    <rPh sb="0" eb="3">
      <t>ショウガッコウ</t>
    </rPh>
    <rPh sb="4" eb="6">
      <t>ホウモン</t>
    </rPh>
    <rPh sb="8" eb="10">
      <t>ジドウ</t>
    </rPh>
    <rPh sb="11" eb="12">
      <t>ア</t>
    </rPh>
    <rPh sb="15" eb="18">
      <t>トショカン</t>
    </rPh>
    <rPh sb="18" eb="20">
      <t>リヨウ</t>
    </rPh>
    <rPh sb="20" eb="22">
      <t>シドウ</t>
    </rPh>
    <rPh sb="30" eb="31">
      <t>オコナ</t>
    </rPh>
    <phoneticPr fontId="22"/>
  </si>
  <si>
    <t>市民の生涯学習意欲に応えるとともに、市政への理解を深めてもらうため、市職員等により、行政の仕事の説明や職員が持つ専門知識を提供するための講座を開設。</t>
  </si>
  <si>
    <t>市内３大学の協力の下、市民の生活や地域の課題などに対応した高度で専門的な学習機会を提供するもの。</t>
  </si>
  <si>
    <t>保健センターで行う3～4か月児健康診査の際に、保護者に対して絵本の効用を説明し、絵本を配布するブックスタート事業。</t>
    <rPh sb="0" eb="2">
      <t>ホケン</t>
    </rPh>
    <rPh sb="7" eb="8">
      <t>オコナ</t>
    </rPh>
    <rPh sb="13" eb="14">
      <t>ゲツ</t>
    </rPh>
    <rPh sb="14" eb="15">
      <t>ジ</t>
    </rPh>
    <rPh sb="15" eb="17">
      <t>ケンコウ</t>
    </rPh>
    <rPh sb="17" eb="19">
      <t>シンサ</t>
    </rPh>
    <rPh sb="20" eb="21">
      <t>サイ</t>
    </rPh>
    <rPh sb="23" eb="26">
      <t>ホゴシャ</t>
    </rPh>
    <rPh sb="27" eb="28">
      <t>タイ</t>
    </rPh>
    <rPh sb="30" eb="32">
      <t>エホン</t>
    </rPh>
    <rPh sb="33" eb="35">
      <t>コウヨウ</t>
    </rPh>
    <rPh sb="36" eb="38">
      <t>セツメイ</t>
    </rPh>
    <rPh sb="40" eb="42">
      <t>エホン</t>
    </rPh>
    <rPh sb="43" eb="45">
      <t>ハイフ</t>
    </rPh>
    <rPh sb="54" eb="56">
      <t>ジギョウ</t>
    </rPh>
    <phoneticPr fontId="24"/>
  </si>
  <si>
    <t>子育て応援講座（ひよこ学級）</t>
    <rPh sb="0" eb="2">
      <t>コソダ</t>
    </rPh>
    <rPh sb="3" eb="5">
      <t>オウエン</t>
    </rPh>
    <rPh sb="5" eb="7">
      <t>コウザ</t>
    </rPh>
    <rPh sb="11" eb="13">
      <t>ガッキュウ</t>
    </rPh>
    <phoneticPr fontId="5"/>
  </si>
  <si>
    <t>幼児を持つ保護者を対象に親と子の関わり方等を学ぶ。</t>
    <rPh sb="0" eb="2">
      <t>ヨウジ</t>
    </rPh>
    <rPh sb="3" eb="4">
      <t>モ</t>
    </rPh>
    <rPh sb="5" eb="8">
      <t>ホゴシャ</t>
    </rPh>
    <rPh sb="9" eb="11">
      <t>タイショウ</t>
    </rPh>
    <rPh sb="12" eb="13">
      <t>オヤ</t>
    </rPh>
    <rPh sb="14" eb="15">
      <t>コ</t>
    </rPh>
    <rPh sb="16" eb="17">
      <t>カカ</t>
    </rPh>
    <rPh sb="19" eb="20">
      <t>カタ</t>
    </rPh>
    <rPh sb="20" eb="21">
      <t>トウ</t>
    </rPh>
    <rPh sb="22" eb="23">
      <t>マナ</t>
    </rPh>
    <phoneticPr fontId="5"/>
  </si>
  <si>
    <t>子育て応援講座（めだか学級）</t>
    <rPh sb="0" eb="2">
      <t>コソダ</t>
    </rPh>
    <rPh sb="3" eb="5">
      <t>オウエン</t>
    </rPh>
    <rPh sb="5" eb="7">
      <t>コウザ</t>
    </rPh>
    <rPh sb="11" eb="13">
      <t>ガッキュウ</t>
    </rPh>
    <phoneticPr fontId="5"/>
  </si>
  <si>
    <t>子育てについていろいろ学ぶなかで、仲間づくりのきっかけとする。</t>
    <rPh sb="0" eb="2">
      <t>コソダ</t>
    </rPh>
    <rPh sb="11" eb="12">
      <t>マナ</t>
    </rPh>
    <rPh sb="17" eb="19">
      <t>ナカマ</t>
    </rPh>
    <phoneticPr fontId="5"/>
  </si>
  <si>
    <t>新座市</t>
    <rPh sb="0" eb="2">
      <t>ニイザ</t>
    </rPh>
    <rPh sb="2" eb="3">
      <t>シ</t>
    </rPh>
    <phoneticPr fontId="4"/>
  </si>
  <si>
    <t>学習ニーズの多様化やボランティア意欲に対応するため、自身の持つ様々な知識等を地域にいかしたいという方をボランティアとして登録。</t>
  </si>
  <si>
    <t>http://www.city.kitamoto.saitama.jp/</t>
  </si>
  <si>
    <t>北本市</t>
    <rPh sb="0" eb="3">
      <t>キタモトシ</t>
    </rPh>
    <phoneticPr fontId="4"/>
  </si>
  <si>
    <t>子ども大学きたもと</t>
    <rPh sb="0" eb="1">
      <t>コ</t>
    </rPh>
    <rPh sb="3" eb="5">
      <t>ダイガク</t>
    </rPh>
    <phoneticPr fontId="4"/>
  </si>
  <si>
    <t>地域の大学や企業との連携により、子どもの知的好奇心を刺激する学びの機会を提供した。</t>
    <rPh sb="0" eb="2">
      <t>チイキ</t>
    </rPh>
    <rPh sb="3" eb="5">
      <t>ダイガク</t>
    </rPh>
    <rPh sb="6" eb="8">
      <t>キギョウ</t>
    </rPh>
    <rPh sb="10" eb="12">
      <t>レンケイ</t>
    </rPh>
    <rPh sb="16" eb="17">
      <t>コ</t>
    </rPh>
    <rPh sb="20" eb="22">
      <t>チテキ</t>
    </rPh>
    <rPh sb="22" eb="25">
      <t>コウキシン</t>
    </rPh>
    <rPh sb="26" eb="28">
      <t>シゲキ</t>
    </rPh>
    <rPh sb="30" eb="31">
      <t>マナ</t>
    </rPh>
    <rPh sb="33" eb="35">
      <t>キカイ</t>
    </rPh>
    <rPh sb="36" eb="38">
      <t>テイキョウ</t>
    </rPh>
    <phoneticPr fontId="4"/>
  </si>
  <si>
    <t>西部教育事務所管内</t>
    <rPh sb="0" eb="1">
      <t>ニシ</t>
    </rPh>
    <rPh sb="2" eb="4">
      <t>キョウイク</t>
    </rPh>
    <rPh sb="4" eb="6">
      <t>ジム</t>
    </rPh>
    <rPh sb="6" eb="7">
      <t>ショ</t>
    </rPh>
    <rPh sb="7" eb="9">
      <t>カンナイ</t>
    </rPh>
    <phoneticPr fontId="4"/>
  </si>
  <si>
    <t>学びを通じて人々がつながる社会の仕組みをいかにつくるか</t>
    <phoneticPr fontId="4"/>
  </si>
  <si>
    <t>町内小中学生を対象に各種教室を開催。指導者に教職員・社会人等地域の教育力を活用。</t>
    <phoneticPr fontId="4"/>
  </si>
  <si>
    <t>http://www.city.kawagoe.saitama.jp/kurashi/bunkakyoyo/shogaigakushu/index.html</t>
  </si>
  <si>
    <t>「川越市と市内大学との連携に関する基本協定」に基づき、市内4大学と連携し、各大学の特徴を活かした講座を開催することにより市民のリカレント教育拡充の場を提供する。</t>
  </si>
  <si>
    <t>ウェスタ川越市民活動・生涯学習施設提案事業講座</t>
  </si>
  <si>
    <t>指定管理者が市の承認を受け、企画・運営を行う講座（年間400時間程度開催）。市は事業の費用を指定管理料として一部負担している。</t>
  </si>
  <si>
    <t>博物館歴史講座</t>
    <rPh sb="0" eb="3">
      <t>ハクブツカン</t>
    </rPh>
    <rPh sb="3" eb="5">
      <t>レキシ</t>
    </rPh>
    <rPh sb="5" eb="7">
      <t>コウザ</t>
    </rPh>
    <phoneticPr fontId="4"/>
  </si>
  <si>
    <t>古文書講座</t>
    <rPh sb="0" eb="3">
      <t>コモンジョ</t>
    </rPh>
    <rPh sb="3" eb="5">
      <t>コウザ</t>
    </rPh>
    <phoneticPr fontId="4"/>
  </si>
  <si>
    <t>http://www.city.tokorozawa.saitama.jp/</t>
  </si>
  <si>
    <t>子育て広場</t>
    <rPh sb="3" eb="5">
      <t>ヒロバ</t>
    </rPh>
    <phoneticPr fontId="4"/>
  </si>
  <si>
    <t>母子愛育班との共催　乳幼児を持つ母親の交流の場として開催</t>
    <rPh sb="0" eb="2">
      <t>ボシ</t>
    </rPh>
    <rPh sb="2" eb="4">
      <t>アイイク</t>
    </rPh>
    <rPh sb="4" eb="5">
      <t>ハン</t>
    </rPh>
    <rPh sb="7" eb="9">
      <t>キョウサイ</t>
    </rPh>
    <rPh sb="10" eb="13">
      <t>ニュウヨウジ</t>
    </rPh>
    <rPh sb="14" eb="15">
      <t>モ</t>
    </rPh>
    <rPh sb="16" eb="18">
      <t>ハハオヤ</t>
    </rPh>
    <rPh sb="19" eb="21">
      <t>コウリュウ</t>
    </rPh>
    <rPh sb="22" eb="23">
      <t>バ</t>
    </rPh>
    <rPh sb="26" eb="28">
      <t>カイサイ</t>
    </rPh>
    <phoneticPr fontId="4"/>
  </si>
  <si>
    <t>障害者学級くれよん</t>
    <rPh sb="0" eb="3">
      <t>ショウガイシャ</t>
    </rPh>
    <rPh sb="3" eb="5">
      <t>ガッキュウ</t>
    </rPh>
    <phoneticPr fontId="27"/>
  </si>
  <si>
    <t>障害者と健常者が交流し社会性をのばす</t>
    <rPh sb="0" eb="3">
      <t>ショウガイシャ</t>
    </rPh>
    <rPh sb="4" eb="7">
      <t>ケンジョウシャ</t>
    </rPh>
    <rPh sb="8" eb="10">
      <t>コウリュウ</t>
    </rPh>
    <rPh sb="11" eb="14">
      <t>シャカイセイ</t>
    </rPh>
    <phoneticPr fontId="27"/>
  </si>
  <si>
    <t>https://www.city.hanno.lg.jp</t>
  </si>
  <si>
    <t>各小・中学校の授業やクラブ活動にホッケーを取り入れるため指導者を派遣し、ホッケーの普及を図る。</t>
    <rPh sb="0" eb="1">
      <t>カク</t>
    </rPh>
    <rPh sb="1" eb="2">
      <t>ショウ</t>
    </rPh>
    <rPh sb="3" eb="6">
      <t>チュウガッコウ</t>
    </rPh>
    <rPh sb="7" eb="9">
      <t>ジュギョウ</t>
    </rPh>
    <rPh sb="13" eb="15">
      <t>カツドウ</t>
    </rPh>
    <rPh sb="21" eb="22">
      <t>ト</t>
    </rPh>
    <rPh sb="23" eb="24">
      <t>イ</t>
    </rPh>
    <rPh sb="28" eb="31">
      <t>シドウシャ</t>
    </rPh>
    <rPh sb="32" eb="34">
      <t>ハケン</t>
    </rPh>
    <rPh sb="41" eb="43">
      <t>フキュウ</t>
    </rPh>
    <rPh sb="44" eb="45">
      <t>ハカ</t>
    </rPh>
    <phoneticPr fontId="3"/>
  </si>
  <si>
    <t>母子愛育会との共催事業で、地域の母子相互の交流を図る。</t>
    <rPh sb="0" eb="2">
      <t>ボシ</t>
    </rPh>
    <rPh sb="2" eb="4">
      <t>アイイク</t>
    </rPh>
    <rPh sb="4" eb="5">
      <t>カイ</t>
    </rPh>
    <rPh sb="7" eb="9">
      <t>キョウサイ</t>
    </rPh>
    <rPh sb="9" eb="11">
      <t>ジギョウ</t>
    </rPh>
    <rPh sb="13" eb="15">
      <t>チイキ</t>
    </rPh>
    <rPh sb="16" eb="18">
      <t>ボシ</t>
    </rPh>
    <rPh sb="18" eb="20">
      <t>ソウゴ</t>
    </rPh>
    <rPh sb="21" eb="23">
      <t>コウリュウ</t>
    </rPh>
    <rPh sb="24" eb="25">
      <t>ハカ</t>
    </rPh>
    <phoneticPr fontId="3"/>
  </si>
  <si>
    <t>西部教育事務所管内</t>
    <rPh sb="0" eb="2">
      <t>セイブ</t>
    </rPh>
    <rPh sb="2" eb="4">
      <t>キョウイク</t>
    </rPh>
    <rPh sb="4" eb="6">
      <t>ジム</t>
    </rPh>
    <rPh sb="6" eb="7">
      <t>ショ</t>
    </rPh>
    <rPh sb="7" eb="9">
      <t>カンナイ</t>
    </rPh>
    <phoneticPr fontId="4"/>
  </si>
  <si>
    <t>きらめき出前講座</t>
  </si>
  <si>
    <t>夏休みの読書</t>
    <rPh sb="0" eb="2">
      <t>ナツヤス</t>
    </rPh>
    <rPh sb="4" eb="6">
      <t>ドクショ</t>
    </rPh>
    <phoneticPr fontId="4"/>
  </si>
  <si>
    <t>学校への団体貸出</t>
    <rPh sb="0" eb="2">
      <t>ガッコウ</t>
    </rPh>
    <rPh sb="4" eb="6">
      <t>ダンタイ</t>
    </rPh>
    <rPh sb="6" eb="7">
      <t>カ</t>
    </rPh>
    <rPh sb="7" eb="8">
      <t>ダ</t>
    </rPh>
    <phoneticPr fontId="4"/>
  </si>
  <si>
    <t>事業テーマに合わせた図書を選定し学年単位に団体貸出を実施</t>
    <rPh sb="6" eb="7">
      <t>ア</t>
    </rPh>
    <rPh sb="10" eb="12">
      <t>トショ</t>
    </rPh>
    <rPh sb="13" eb="15">
      <t>センテイ</t>
    </rPh>
    <rPh sb="16" eb="18">
      <t>ガクネン</t>
    </rPh>
    <rPh sb="18" eb="20">
      <t>タンイ</t>
    </rPh>
    <rPh sb="21" eb="23">
      <t>ダンタイ</t>
    </rPh>
    <rPh sb="23" eb="25">
      <t>カシダシ</t>
    </rPh>
    <rPh sb="26" eb="28">
      <t>ジッシ</t>
    </rPh>
    <phoneticPr fontId="4"/>
  </si>
  <si>
    <t>女性リーダー養成のためのステップアップセミナー</t>
    <rPh sb="0" eb="2">
      <t>ジョセイ</t>
    </rPh>
    <rPh sb="6" eb="8">
      <t>ヨウセイ</t>
    </rPh>
    <phoneticPr fontId="4"/>
  </si>
  <si>
    <t>パパとチャレンジクッキング～食育に挑戦～</t>
    <rPh sb="14" eb="16">
      <t>ショクイク</t>
    </rPh>
    <rPh sb="17" eb="19">
      <t>チョウセン</t>
    </rPh>
    <phoneticPr fontId="4"/>
  </si>
  <si>
    <t>男性の生活者としての自立促進や父と子の触れ合いの場を提供した。保健センターと共催</t>
    <rPh sb="0" eb="2">
      <t>ダンセイ</t>
    </rPh>
    <rPh sb="3" eb="6">
      <t>セイカツシャ</t>
    </rPh>
    <rPh sb="10" eb="12">
      <t>ジリツ</t>
    </rPh>
    <rPh sb="12" eb="14">
      <t>ソクシン</t>
    </rPh>
    <rPh sb="15" eb="16">
      <t>チチ</t>
    </rPh>
    <rPh sb="17" eb="18">
      <t>コ</t>
    </rPh>
    <rPh sb="19" eb="20">
      <t>フ</t>
    </rPh>
    <rPh sb="21" eb="22">
      <t>ア</t>
    </rPh>
    <rPh sb="24" eb="25">
      <t>バ</t>
    </rPh>
    <rPh sb="26" eb="28">
      <t>テイキョウ</t>
    </rPh>
    <phoneticPr fontId="4"/>
  </si>
  <si>
    <t>狭山市中学生学習支援事業</t>
    <rPh sb="0" eb="3">
      <t>サヤマシ</t>
    </rPh>
    <rPh sb="3" eb="6">
      <t>チュウガクセイ</t>
    </rPh>
    <rPh sb="6" eb="8">
      <t>ガクシュウ</t>
    </rPh>
    <rPh sb="8" eb="10">
      <t>シエン</t>
    </rPh>
    <rPh sb="10" eb="12">
      <t>ジギョウ</t>
    </rPh>
    <phoneticPr fontId="4"/>
  </si>
  <si>
    <t>子ども大学さやま・いるま</t>
    <rPh sb="0" eb="1">
      <t>コ</t>
    </rPh>
    <rPh sb="3" eb="5">
      <t>ダイガク</t>
    </rPh>
    <phoneticPr fontId="4"/>
  </si>
  <si>
    <t>狭山市、入間市、東京家政大学が連携して、子どもの知的好奇心を刺激する学びの機会を提供した。</t>
    <rPh sb="0" eb="3">
      <t>サヤマシ</t>
    </rPh>
    <rPh sb="4" eb="7">
      <t>イルマシ</t>
    </rPh>
    <rPh sb="8" eb="14">
      <t>トウキョウカセイダイガク</t>
    </rPh>
    <rPh sb="15" eb="17">
      <t>レンケイ</t>
    </rPh>
    <rPh sb="20" eb="21">
      <t>コ</t>
    </rPh>
    <rPh sb="24" eb="26">
      <t>チテキ</t>
    </rPh>
    <rPh sb="26" eb="29">
      <t>コウキシン</t>
    </rPh>
    <rPh sb="30" eb="32">
      <t>シゲキ</t>
    </rPh>
    <rPh sb="34" eb="35">
      <t>マナ</t>
    </rPh>
    <rPh sb="37" eb="39">
      <t>キカイ</t>
    </rPh>
    <rPh sb="40" eb="42">
      <t>テイキョウ</t>
    </rPh>
    <phoneticPr fontId="3"/>
  </si>
  <si>
    <t>男女共同参画映画上映会</t>
    <rPh sb="0" eb="2">
      <t>ダンジョ</t>
    </rPh>
    <rPh sb="2" eb="4">
      <t>キョウドウ</t>
    </rPh>
    <rPh sb="4" eb="6">
      <t>サンカク</t>
    </rPh>
    <rPh sb="6" eb="8">
      <t>エイガ</t>
    </rPh>
    <rPh sb="8" eb="11">
      <t>ジョウエイカイ</t>
    </rPh>
    <phoneticPr fontId="4"/>
  </si>
  <si>
    <t>http://www.city.iruma.saitama.jp/</t>
  </si>
  <si>
    <t>放課後子ども教室</t>
    <rPh sb="0" eb="3">
      <t>ホウカゴ</t>
    </rPh>
    <rPh sb="3" eb="4">
      <t>コ</t>
    </rPh>
    <rPh sb="6" eb="8">
      <t>キョウシツ</t>
    </rPh>
    <phoneticPr fontId="4"/>
  </si>
  <si>
    <t>放課後における子どもの居場所づくり</t>
    <phoneticPr fontId="4"/>
  </si>
  <si>
    <t>富士見市</t>
    <phoneticPr fontId="4"/>
  </si>
  <si>
    <t>放課後のびのび算数教室</t>
    <rPh sb="0" eb="3">
      <t>ホウカゴ</t>
    </rPh>
    <rPh sb="7" eb="9">
      <t>サンスウ</t>
    </rPh>
    <rPh sb="9" eb="11">
      <t>キョウシツ</t>
    </rPh>
    <phoneticPr fontId="3"/>
  </si>
  <si>
    <t>放課後に特別教室を活用して、算数の基礎学習を行う。</t>
    <rPh sb="0" eb="3">
      <t>ホウカゴ</t>
    </rPh>
    <rPh sb="4" eb="6">
      <t>トクベツ</t>
    </rPh>
    <rPh sb="6" eb="8">
      <t>キョウシツ</t>
    </rPh>
    <rPh sb="9" eb="11">
      <t>カツヨウ</t>
    </rPh>
    <rPh sb="14" eb="16">
      <t>サンスウ</t>
    </rPh>
    <rPh sb="17" eb="19">
      <t>キソ</t>
    </rPh>
    <rPh sb="19" eb="21">
      <t>ガクシュウ</t>
    </rPh>
    <rPh sb="22" eb="23">
      <t>オコナ</t>
    </rPh>
    <phoneticPr fontId="4"/>
  </si>
  <si>
    <t>西部教育事務所管内</t>
    <rPh sb="0" eb="9">
      <t>セイブキョウイクジムショカンナイ</t>
    </rPh>
    <phoneticPr fontId="4"/>
  </si>
  <si>
    <t>パパと一緒にチャレンジクッキング</t>
  </si>
  <si>
    <t>父親（祖父）が子どもと料理をすることで、余暇、子育て、家庭生活を楽しむきっかけとする講座</t>
    <rPh sb="3" eb="5">
      <t>ソフ</t>
    </rPh>
    <phoneticPr fontId="4"/>
  </si>
  <si>
    <t>http://www.city.hidaka.lg.jp/soshiki/kyoiku/shogaigakushu/index.html</t>
  </si>
  <si>
    <t>H30</t>
  </si>
  <si>
    <t>ふじみ野市生きがい学習ガイドブック</t>
    <rPh sb="3" eb="4">
      <t>ノ</t>
    </rPh>
    <rPh sb="4" eb="5">
      <t>シ</t>
    </rPh>
    <rPh sb="5" eb="6">
      <t>イ</t>
    </rPh>
    <rPh sb="9" eb="11">
      <t>ガクシュウ</t>
    </rPh>
    <phoneticPr fontId="3"/>
  </si>
  <si>
    <t>放課後子ども教室</t>
  </si>
  <si>
    <t>放課後の子供達の安全・安心な活動拠点（居場所）をつくることを目的として実施。</t>
    <rPh sb="0" eb="3">
      <t>ホウカゴ</t>
    </rPh>
    <rPh sb="6" eb="7">
      <t>タチ</t>
    </rPh>
    <phoneticPr fontId="4"/>
  </si>
  <si>
    <t>http://www.town.ogawa.saitama.jp/category/1-8-1-0-0.html</t>
  </si>
  <si>
    <t>放課後子供教室</t>
    <rPh sb="0" eb="3">
      <t>ホウカゴ</t>
    </rPh>
    <rPh sb="3" eb="4">
      <t>コ</t>
    </rPh>
    <rPh sb="4" eb="5">
      <t>トモ</t>
    </rPh>
    <rPh sb="5" eb="7">
      <t>キョウシツ</t>
    </rPh>
    <phoneticPr fontId="4"/>
  </si>
  <si>
    <t>放課後における子供の居場所づくり、学習活動（町内3校で実施）</t>
    <rPh sb="0" eb="3">
      <t>ホウカゴ</t>
    </rPh>
    <rPh sb="7" eb="9">
      <t>コドモ</t>
    </rPh>
    <rPh sb="10" eb="13">
      <t>イバショ</t>
    </rPh>
    <rPh sb="17" eb="19">
      <t>ガクシュウ</t>
    </rPh>
    <rPh sb="19" eb="21">
      <t>カツドウ</t>
    </rPh>
    <rPh sb="22" eb="24">
      <t>チョウナイ</t>
    </rPh>
    <rPh sb="25" eb="26">
      <t>コウ</t>
    </rPh>
    <rPh sb="27" eb="29">
      <t>ジッシ</t>
    </rPh>
    <phoneticPr fontId="4"/>
  </si>
  <si>
    <t>H5</t>
  </si>
  <si>
    <t>http://www.town.kawajima.saitama.jp/secure/2850/5th_syougai_sougou_plan.pdf</t>
  </si>
  <si>
    <t>生涯学習教室の開催</t>
    <rPh sb="0" eb="2">
      <t>ショウガイ</t>
    </rPh>
    <rPh sb="2" eb="4">
      <t>ガクシュウ</t>
    </rPh>
    <rPh sb="4" eb="6">
      <t>キョウシツ</t>
    </rPh>
    <rPh sb="7" eb="9">
      <t>カイサイ</t>
    </rPh>
    <phoneticPr fontId="4"/>
  </si>
  <si>
    <t>廃校の空き教室を利用した講座・教室の開催</t>
    <rPh sb="0" eb="2">
      <t>ハイコウ</t>
    </rPh>
    <rPh sb="3" eb="4">
      <t>ア</t>
    </rPh>
    <rPh sb="5" eb="7">
      <t>キョウシツ</t>
    </rPh>
    <rPh sb="8" eb="10">
      <t>リヨウ</t>
    </rPh>
    <rPh sb="12" eb="14">
      <t>コウザ</t>
    </rPh>
    <rPh sb="15" eb="17">
      <t>キョウシツ</t>
    </rPh>
    <rPh sb="18" eb="20">
      <t>カイサイ</t>
    </rPh>
    <phoneticPr fontId="4"/>
  </si>
  <si>
    <t>川島町</t>
    <rPh sb="0" eb="3">
      <t>カワジママチ</t>
    </rPh>
    <phoneticPr fontId="4"/>
  </si>
  <si>
    <t>鳩山町で古代の陶芸体験</t>
    <rPh sb="0" eb="2">
      <t>ハトヤマ</t>
    </rPh>
    <rPh sb="2" eb="3">
      <t>マチ</t>
    </rPh>
    <rPh sb="4" eb="6">
      <t>コダイ</t>
    </rPh>
    <rPh sb="7" eb="9">
      <t>トウゲイ</t>
    </rPh>
    <rPh sb="9" eb="11">
      <t>タイケン</t>
    </rPh>
    <phoneticPr fontId="4"/>
  </si>
  <si>
    <t>親子向けの教室として、鳩山町多世代交流センターにおいて、須恵器の陶芸体験を実施。</t>
    <rPh sb="0" eb="2">
      <t>オヤコ</t>
    </rPh>
    <rPh sb="2" eb="3">
      <t>ム</t>
    </rPh>
    <rPh sb="5" eb="7">
      <t>キョウシツ</t>
    </rPh>
    <rPh sb="11" eb="13">
      <t>ハトヤマ</t>
    </rPh>
    <rPh sb="13" eb="14">
      <t>マチ</t>
    </rPh>
    <rPh sb="14" eb="15">
      <t>タ</t>
    </rPh>
    <rPh sb="15" eb="17">
      <t>セダイ</t>
    </rPh>
    <rPh sb="17" eb="19">
      <t>コウリュウ</t>
    </rPh>
    <rPh sb="28" eb="31">
      <t>スエキ</t>
    </rPh>
    <rPh sb="32" eb="34">
      <t>トウゲイ</t>
    </rPh>
    <rPh sb="34" eb="36">
      <t>タイケン</t>
    </rPh>
    <rPh sb="37" eb="39">
      <t>ジッシ</t>
    </rPh>
    <phoneticPr fontId="4"/>
  </si>
  <si>
    <t>YOSHIMIブックスタート</t>
    <phoneticPr fontId="4"/>
  </si>
  <si>
    <t>http://www.town.hatoyama.saitama.jp</t>
  </si>
  <si>
    <t>焼き物づくり体験</t>
    <rPh sb="0" eb="1">
      <t>ヤ</t>
    </rPh>
    <rPh sb="2" eb="3">
      <t>モノ</t>
    </rPh>
    <rPh sb="6" eb="8">
      <t>タイケン</t>
    </rPh>
    <phoneticPr fontId="4"/>
  </si>
  <si>
    <t>Ｈ30</t>
    <phoneticPr fontId="4"/>
  </si>
  <si>
    <t>秩父市ホームページ（生涯学習）</t>
    <rPh sb="0" eb="3">
      <t>チチブシ</t>
    </rPh>
    <rPh sb="10" eb="12">
      <t>ショウガイ</t>
    </rPh>
    <rPh sb="12" eb="14">
      <t>ガクシュウ</t>
    </rPh>
    <phoneticPr fontId="28"/>
  </si>
  <si>
    <t>http://www.city.chichibu.lg.jp/1050.html</t>
  </si>
  <si>
    <t>出張おはなし会</t>
    <rPh sb="0" eb="2">
      <t>シュッチョウ</t>
    </rPh>
    <rPh sb="6" eb="7">
      <t>カイ</t>
    </rPh>
    <phoneticPr fontId="28"/>
  </si>
  <si>
    <t>小・中学生で生徒にお話し会を実施する。</t>
    <rPh sb="0" eb="1">
      <t>ショウ</t>
    </rPh>
    <rPh sb="2" eb="5">
      <t>チュウガクセイ</t>
    </rPh>
    <rPh sb="6" eb="8">
      <t>セイト</t>
    </rPh>
    <rPh sb="10" eb="11">
      <t>ハナ</t>
    </rPh>
    <rPh sb="12" eb="13">
      <t>カイ</t>
    </rPh>
    <rPh sb="14" eb="16">
      <t>ジッシ</t>
    </rPh>
    <phoneticPr fontId="28"/>
  </si>
  <si>
    <t>出張ブックトーク</t>
    <rPh sb="0" eb="2">
      <t>シュッチョウ</t>
    </rPh>
    <phoneticPr fontId="28"/>
  </si>
  <si>
    <t>小・中学生で生徒にブックトークを実施する。</t>
    <rPh sb="0" eb="1">
      <t>ショウ</t>
    </rPh>
    <rPh sb="2" eb="5">
      <t>チュウガクセイ</t>
    </rPh>
    <rPh sb="6" eb="8">
      <t>セイト</t>
    </rPh>
    <rPh sb="16" eb="18">
      <t>ジッシ</t>
    </rPh>
    <phoneticPr fontId="28"/>
  </si>
  <si>
    <t>ブックスタート絵本相談</t>
    <rPh sb="7" eb="9">
      <t>エホン</t>
    </rPh>
    <rPh sb="9" eb="11">
      <t>ソウダン</t>
    </rPh>
    <phoneticPr fontId="20"/>
  </si>
  <si>
    <t>保健センターでの4ヶ月検診時に絵本の大切さを説明し、絵本引換券を配布する。</t>
    <rPh sb="0" eb="2">
      <t>ホケン</t>
    </rPh>
    <rPh sb="9" eb="11">
      <t>カゲツ</t>
    </rPh>
    <rPh sb="11" eb="13">
      <t>ケンシン</t>
    </rPh>
    <rPh sb="13" eb="14">
      <t>ジ</t>
    </rPh>
    <rPh sb="15" eb="17">
      <t>エホン</t>
    </rPh>
    <rPh sb="18" eb="20">
      <t>タイセツ</t>
    </rPh>
    <rPh sb="22" eb="24">
      <t>セツメイ</t>
    </rPh>
    <rPh sb="26" eb="28">
      <t>エホン</t>
    </rPh>
    <rPh sb="28" eb="31">
      <t>ヒキカエケン</t>
    </rPh>
    <rPh sb="32" eb="34">
      <t>ハイフ</t>
    </rPh>
    <phoneticPr fontId="20"/>
  </si>
  <si>
    <t>子ども大学ちちぶ</t>
    <rPh sb="0" eb="1">
      <t>コ</t>
    </rPh>
    <rPh sb="3" eb="5">
      <t>ダイガク</t>
    </rPh>
    <phoneticPr fontId="20"/>
  </si>
  <si>
    <t>近隣の自治体等と連携し、小学4～6年生を対象に子供の知的好奇心を刺激する学びの機会を提供した。</t>
    <rPh sb="0" eb="2">
      <t>キンリン</t>
    </rPh>
    <rPh sb="3" eb="6">
      <t>ジチタイ</t>
    </rPh>
    <rPh sb="6" eb="7">
      <t>ナド</t>
    </rPh>
    <rPh sb="8" eb="10">
      <t>レンケイ</t>
    </rPh>
    <rPh sb="12" eb="14">
      <t>ショウガク</t>
    </rPh>
    <rPh sb="17" eb="19">
      <t>ネンセイ</t>
    </rPh>
    <rPh sb="20" eb="22">
      <t>タイショウ</t>
    </rPh>
    <rPh sb="23" eb="25">
      <t>コドモ</t>
    </rPh>
    <rPh sb="26" eb="28">
      <t>チテキ</t>
    </rPh>
    <rPh sb="28" eb="31">
      <t>コウキシン</t>
    </rPh>
    <rPh sb="32" eb="34">
      <t>シゲキ</t>
    </rPh>
    <rPh sb="36" eb="37">
      <t>マナ</t>
    </rPh>
    <rPh sb="39" eb="41">
      <t>キカイ</t>
    </rPh>
    <rPh sb="42" eb="44">
      <t>テイキョウ</t>
    </rPh>
    <phoneticPr fontId="20"/>
  </si>
  <si>
    <t>秩父市</t>
    <rPh sb="0" eb="3">
      <t>チチブシ</t>
    </rPh>
    <phoneticPr fontId="28"/>
  </si>
  <si>
    <t>陶芸教室</t>
    <rPh sb="0" eb="2">
      <t>とうげい</t>
    </rPh>
    <rPh sb="2" eb="4">
      <t>きょうしつ</t>
    </rPh>
    <phoneticPr fontId="28" type="Hiragana"/>
  </si>
  <si>
    <t>初心者の陶芸教室を開催。手びねりで湯飲みやカップを作成した。</t>
    <rPh sb="0" eb="3">
      <t>しょしんしゃ</t>
    </rPh>
    <rPh sb="4" eb="6">
      <t>とうげい</t>
    </rPh>
    <rPh sb="6" eb="8">
      <t>きょうしつ</t>
    </rPh>
    <rPh sb="9" eb="11">
      <t>かいさい</t>
    </rPh>
    <rPh sb="12" eb="13">
      <t>て</t>
    </rPh>
    <rPh sb="17" eb="18">
      <t>ゆ</t>
    </rPh>
    <rPh sb="18" eb="19">
      <t>の</t>
    </rPh>
    <rPh sb="25" eb="27">
      <t>さくせい</t>
    </rPh>
    <phoneticPr fontId="28" type="Hiragana"/>
  </si>
  <si>
    <t>着付け教室</t>
    <rPh sb="0" eb="2">
      <t>キツ</t>
    </rPh>
    <rPh sb="3" eb="5">
      <t>キョウシツ</t>
    </rPh>
    <phoneticPr fontId="28"/>
  </si>
  <si>
    <t>新年を着物で迎えてみませんか？と題し、ひとりで着物が着れるように教室を実施した。</t>
    <rPh sb="0" eb="2">
      <t>シンネン</t>
    </rPh>
    <rPh sb="3" eb="5">
      <t>キモノ</t>
    </rPh>
    <rPh sb="6" eb="7">
      <t>ムカ</t>
    </rPh>
    <rPh sb="16" eb="17">
      <t>ダイ</t>
    </rPh>
    <rPh sb="23" eb="25">
      <t>キモノ</t>
    </rPh>
    <rPh sb="26" eb="27">
      <t>キ</t>
    </rPh>
    <rPh sb="32" eb="34">
      <t>キョウシツ</t>
    </rPh>
    <rPh sb="35" eb="37">
      <t>ジッシ</t>
    </rPh>
    <phoneticPr fontId="28"/>
  </si>
  <si>
    <t>夏休み子ども公民館</t>
    <rPh sb="0" eb="2">
      <t>ナツヤス</t>
    </rPh>
    <rPh sb="3" eb="4">
      <t>コ</t>
    </rPh>
    <rPh sb="6" eb="9">
      <t>コウミンカン</t>
    </rPh>
    <phoneticPr fontId="28"/>
  </si>
  <si>
    <t>ちちぶ学セミナー公開講座</t>
    <rPh sb="3" eb="4">
      <t>がく</t>
    </rPh>
    <rPh sb="8" eb="10">
      <t>こうかい</t>
    </rPh>
    <rPh sb="10" eb="12">
      <t>こうざ</t>
    </rPh>
    <phoneticPr fontId="28" type="Hiragana"/>
  </si>
  <si>
    <t>秩父地域の自然環境・風土・歴史・文化・芸術等について専門的な角度からの公開講座を開催した。</t>
    <rPh sb="0" eb="2">
      <t>ちちぶ</t>
    </rPh>
    <rPh sb="2" eb="4">
      <t>ちいき</t>
    </rPh>
    <rPh sb="5" eb="7">
      <t>しぜん</t>
    </rPh>
    <rPh sb="7" eb="9">
      <t>かんきょう</t>
    </rPh>
    <rPh sb="10" eb="12">
      <t>ふうど</t>
    </rPh>
    <rPh sb="13" eb="15">
      <t>れきし</t>
    </rPh>
    <rPh sb="16" eb="18">
      <t>ぶんか</t>
    </rPh>
    <rPh sb="19" eb="21">
      <t>げいじゅつ</t>
    </rPh>
    <rPh sb="21" eb="22">
      <t>など</t>
    </rPh>
    <rPh sb="26" eb="29">
      <t>せんもんてき</t>
    </rPh>
    <rPh sb="30" eb="32">
      <t>かくど</t>
    </rPh>
    <rPh sb="35" eb="37">
      <t>こうかい</t>
    </rPh>
    <rPh sb="37" eb="39">
      <t>こうざ</t>
    </rPh>
    <rPh sb="40" eb="42">
      <t>かいさい</t>
    </rPh>
    <phoneticPr fontId="28" type="Hiragana"/>
  </si>
  <si>
    <t>秩父美術展</t>
    <rPh sb="0" eb="2">
      <t>ちちぶ</t>
    </rPh>
    <rPh sb="2" eb="5">
      <t>びじゅつてん</t>
    </rPh>
    <phoneticPr fontId="28" type="Hiragana"/>
  </si>
  <si>
    <t>秩父地域の芸術文化振興を目的に、書・絵画・写真・彫刻・工芸の５部門からなる美術展を開催した。</t>
    <rPh sb="0" eb="2">
      <t>ちちぶ</t>
    </rPh>
    <rPh sb="2" eb="4">
      <t>ちいき</t>
    </rPh>
    <rPh sb="5" eb="7">
      <t>げいじゅつ</t>
    </rPh>
    <rPh sb="7" eb="9">
      <t>ぶんか</t>
    </rPh>
    <rPh sb="9" eb="11">
      <t>しんこう</t>
    </rPh>
    <rPh sb="12" eb="14">
      <t>もくてき</t>
    </rPh>
    <rPh sb="16" eb="17">
      <t>しょ</t>
    </rPh>
    <rPh sb="18" eb="20">
      <t>かいが</t>
    </rPh>
    <rPh sb="21" eb="23">
      <t>しゃしん</t>
    </rPh>
    <rPh sb="24" eb="26">
      <t>ちょうこく</t>
    </rPh>
    <rPh sb="27" eb="29">
      <t>こうげい</t>
    </rPh>
    <rPh sb="31" eb="33">
      <t>ぶもん</t>
    </rPh>
    <rPh sb="37" eb="40">
      <t>びじゅつてん</t>
    </rPh>
    <rPh sb="41" eb="43">
      <t>かいさい</t>
    </rPh>
    <phoneticPr fontId="28" type="Hiragana"/>
  </si>
  <si>
    <t>市民音楽祭</t>
    <rPh sb="0" eb="2">
      <t>しみん</t>
    </rPh>
    <rPh sb="2" eb="5">
      <t>おんがくさい</t>
    </rPh>
    <phoneticPr fontId="28" type="Hiragana"/>
  </si>
  <si>
    <t>市内小中学校、高校、音楽愛好団体が出演する音楽祭を開催。子どもから大人まで世代を超えた音楽を楽しむことができ、プロの演奏にも触れることができる音楽祭。</t>
    <rPh sb="0" eb="2">
      <t>しない</t>
    </rPh>
    <rPh sb="2" eb="6">
      <t>しょうちゅうがっこう</t>
    </rPh>
    <rPh sb="7" eb="9">
      <t>こうこう</t>
    </rPh>
    <rPh sb="10" eb="12">
      <t>おんがく</t>
    </rPh>
    <rPh sb="12" eb="14">
      <t>あいこう</t>
    </rPh>
    <rPh sb="14" eb="16">
      <t>だんたい</t>
    </rPh>
    <rPh sb="17" eb="19">
      <t>しゅつえん</t>
    </rPh>
    <rPh sb="21" eb="24">
      <t>おんがくさい</t>
    </rPh>
    <rPh sb="25" eb="27">
      <t>かいさい</t>
    </rPh>
    <rPh sb="28" eb="29">
      <t>こ</t>
    </rPh>
    <rPh sb="33" eb="35">
      <t>おとな</t>
    </rPh>
    <rPh sb="37" eb="39">
      <t>せだい</t>
    </rPh>
    <rPh sb="40" eb="41">
      <t>こ</t>
    </rPh>
    <rPh sb="43" eb="45">
      <t>おんがく</t>
    </rPh>
    <rPh sb="46" eb="47">
      <t>たの</t>
    </rPh>
    <rPh sb="58" eb="60">
      <t>えんそう</t>
    </rPh>
    <rPh sb="62" eb="63">
      <t>ふ</t>
    </rPh>
    <rPh sb="71" eb="74">
      <t>おんがくさい</t>
    </rPh>
    <phoneticPr fontId="28" type="Hiragana"/>
  </si>
  <si>
    <t>親子ふれあいコンサート</t>
    <rPh sb="0" eb="2">
      <t>おやこ</t>
    </rPh>
    <phoneticPr fontId="28" type="Hiragana"/>
  </si>
  <si>
    <t>子育て支援の一環として、小さな子どもが大人と一緒に楽しめるようなコンサートを開催した。</t>
    <rPh sb="0" eb="2">
      <t>こそだ</t>
    </rPh>
    <rPh sb="3" eb="5">
      <t>しえん</t>
    </rPh>
    <rPh sb="6" eb="8">
      <t>いっかん</t>
    </rPh>
    <rPh sb="12" eb="13">
      <t>ちい</t>
    </rPh>
    <rPh sb="15" eb="16">
      <t>こ</t>
    </rPh>
    <rPh sb="19" eb="21">
      <t>おとな</t>
    </rPh>
    <rPh sb="22" eb="24">
      <t>いっしょ</t>
    </rPh>
    <rPh sb="25" eb="26">
      <t>たの</t>
    </rPh>
    <rPh sb="38" eb="40">
      <t>かいさい</t>
    </rPh>
    <phoneticPr fontId="28" type="Hiragana"/>
  </si>
  <si>
    <t>H31</t>
  </si>
  <si>
    <t>社会教育の一層の発展を目指して</t>
    <rPh sb="0" eb="2">
      <t>シャカイ</t>
    </rPh>
    <rPh sb="2" eb="4">
      <t>キョウイク</t>
    </rPh>
    <rPh sb="5" eb="7">
      <t>イッソウ</t>
    </rPh>
    <rPh sb="8" eb="10">
      <t>ハッテン</t>
    </rPh>
    <rPh sb="11" eb="13">
      <t>メザ</t>
    </rPh>
    <phoneticPr fontId="3"/>
  </si>
  <si>
    <t>http://www.town.yokoze.saitama.jp/</t>
  </si>
  <si>
    <t>公開授業・人権教育研究発表会（人権教育総合推進地域事業）</t>
    <rPh sb="0" eb="2">
      <t>コウカイ</t>
    </rPh>
    <rPh sb="2" eb="4">
      <t>ジュギョウ</t>
    </rPh>
    <rPh sb="5" eb="7">
      <t>ジンケン</t>
    </rPh>
    <rPh sb="7" eb="9">
      <t>キョウイク</t>
    </rPh>
    <rPh sb="9" eb="11">
      <t>ケンキュウ</t>
    </rPh>
    <rPh sb="11" eb="14">
      <t>ハッピョウカイ</t>
    </rPh>
    <rPh sb="15" eb="17">
      <t>ジンケン</t>
    </rPh>
    <rPh sb="17" eb="19">
      <t>キョウイク</t>
    </rPh>
    <rPh sb="19" eb="21">
      <t>ソウゴウ</t>
    </rPh>
    <rPh sb="21" eb="23">
      <t>スイシン</t>
    </rPh>
    <rPh sb="23" eb="25">
      <t>チイキ</t>
    </rPh>
    <rPh sb="25" eb="27">
      <t>ジギョウ</t>
    </rPh>
    <phoneticPr fontId="3"/>
  </si>
  <si>
    <t>ブックスタート</t>
    <phoneticPr fontId="3"/>
  </si>
  <si>
    <t>3～4か月児健診時の健診前約20分を利用し、絵本とおした親子のふれあいの大切さや楽しさ、選び方などについての話をする。</t>
    <rPh sb="10" eb="12">
      <t>ケンシン</t>
    </rPh>
    <rPh sb="12" eb="13">
      <t>マエ</t>
    </rPh>
    <rPh sb="13" eb="14">
      <t>ヤク</t>
    </rPh>
    <rPh sb="16" eb="17">
      <t>フン</t>
    </rPh>
    <rPh sb="18" eb="20">
      <t>リヨウ</t>
    </rPh>
    <rPh sb="22" eb="24">
      <t>エホン</t>
    </rPh>
    <rPh sb="28" eb="30">
      <t>オヤコ</t>
    </rPh>
    <rPh sb="36" eb="38">
      <t>タイセツ</t>
    </rPh>
    <rPh sb="40" eb="41">
      <t>タノ</t>
    </rPh>
    <rPh sb="44" eb="45">
      <t>エラ</t>
    </rPh>
    <rPh sb="46" eb="47">
      <t>カタ</t>
    </rPh>
    <rPh sb="54" eb="55">
      <t>ハナシ</t>
    </rPh>
    <phoneticPr fontId="3"/>
  </si>
  <si>
    <t>人権標語表彰式・人権教育映画鑑賞会</t>
    <rPh sb="0" eb="2">
      <t>ジンケン</t>
    </rPh>
    <rPh sb="2" eb="4">
      <t>ヒョウゴ</t>
    </rPh>
    <rPh sb="4" eb="7">
      <t>ヒョウショウシキ</t>
    </rPh>
    <rPh sb="8" eb="10">
      <t>ジンケン</t>
    </rPh>
    <rPh sb="10" eb="12">
      <t>キョウイク</t>
    </rPh>
    <rPh sb="12" eb="14">
      <t>エイガ</t>
    </rPh>
    <rPh sb="14" eb="16">
      <t>カンショウ</t>
    </rPh>
    <rPh sb="16" eb="17">
      <t>カイ</t>
    </rPh>
    <phoneticPr fontId="3"/>
  </si>
  <si>
    <t>皆野町</t>
    <phoneticPr fontId="4"/>
  </si>
  <si>
    <t>地域人材活用事業</t>
    <phoneticPr fontId="4"/>
  </si>
  <si>
    <t>地域にあって豊かな経験・技術・知識を持った人材を学校教育に活用し、児童に郷土の歴史や文化、自然などについて理解や関心を高めてもらう。</t>
    <phoneticPr fontId="4"/>
  </si>
  <si>
    <t>皆野町立小・中学校開放講座</t>
    <phoneticPr fontId="4"/>
  </si>
  <si>
    <t>学校職員を指導者として、学校施設、設備を活用した講座を実施する。</t>
    <phoneticPr fontId="4"/>
  </si>
  <si>
    <t>http://www.town.nagatoro..saitama.jp/</t>
  </si>
  <si>
    <t>放課後子供教室</t>
    <rPh sb="0" eb="3">
      <t>ホウカゴ</t>
    </rPh>
    <rPh sb="3" eb="5">
      <t>コドモ</t>
    </rPh>
    <rPh sb="5" eb="7">
      <t>キョウシツ</t>
    </rPh>
    <phoneticPr fontId="17"/>
  </si>
  <si>
    <t>学習支援</t>
    <rPh sb="0" eb="2">
      <t>ガクシュウ</t>
    </rPh>
    <rPh sb="2" eb="4">
      <t>シエン</t>
    </rPh>
    <phoneticPr fontId="17"/>
  </si>
  <si>
    <t>美里町</t>
    <phoneticPr fontId="4"/>
  </si>
  <si>
    <t>新入学児童就学時健診時に、保護者を対象に家庭教育アドバイザーによる子育てに関する講座を実施。</t>
    <rPh sb="0" eb="3">
      <t>シンニュウガク</t>
    </rPh>
    <rPh sb="3" eb="5">
      <t>ジドウ</t>
    </rPh>
    <phoneticPr fontId="4"/>
  </si>
  <si>
    <t>夏休み子ども文化財教室
（石製刀子作り教室）</t>
    <rPh sb="0" eb="2">
      <t>ナツヤス</t>
    </rPh>
    <rPh sb="3" eb="4">
      <t>コ</t>
    </rPh>
    <rPh sb="6" eb="9">
      <t>ブンカザイ</t>
    </rPh>
    <rPh sb="9" eb="11">
      <t>キョウシツ</t>
    </rPh>
    <rPh sb="13" eb="14">
      <t>イシ</t>
    </rPh>
    <rPh sb="14" eb="15">
      <t>セイ</t>
    </rPh>
    <rPh sb="15" eb="16">
      <t>カタナ</t>
    </rPh>
    <rPh sb="16" eb="17">
      <t>コ</t>
    </rPh>
    <rPh sb="17" eb="18">
      <t>ヅク</t>
    </rPh>
    <rPh sb="19" eb="21">
      <t>キョウシツ</t>
    </rPh>
    <phoneticPr fontId="4"/>
  </si>
  <si>
    <t>町内小学生を対象とした文化財展示施設の案内、出土した石製刀子をもとに滑石加工して刀子作成を実施。</t>
    <rPh sb="0" eb="2">
      <t>チョウナイ</t>
    </rPh>
    <rPh sb="2" eb="5">
      <t>ショウガクセイ</t>
    </rPh>
    <rPh sb="6" eb="8">
      <t>タイショウ</t>
    </rPh>
    <rPh sb="11" eb="14">
      <t>ブンカザイ</t>
    </rPh>
    <rPh sb="14" eb="16">
      <t>テンジ</t>
    </rPh>
    <rPh sb="16" eb="18">
      <t>シセツ</t>
    </rPh>
    <rPh sb="19" eb="21">
      <t>アンナイ</t>
    </rPh>
    <rPh sb="22" eb="24">
      <t>シュツド</t>
    </rPh>
    <rPh sb="26" eb="27">
      <t>イシ</t>
    </rPh>
    <rPh sb="27" eb="28">
      <t>セイ</t>
    </rPh>
    <rPh sb="28" eb="29">
      <t>カタナ</t>
    </rPh>
    <rPh sb="29" eb="30">
      <t>コ</t>
    </rPh>
    <rPh sb="34" eb="35">
      <t>ナメ</t>
    </rPh>
    <rPh sb="35" eb="36">
      <t>イシ</t>
    </rPh>
    <rPh sb="36" eb="38">
      <t>カコウ</t>
    </rPh>
    <rPh sb="40" eb="41">
      <t>カタナ</t>
    </rPh>
    <rPh sb="41" eb="42">
      <t>コ</t>
    </rPh>
    <rPh sb="42" eb="44">
      <t>サクセイ</t>
    </rPh>
    <rPh sb="45" eb="47">
      <t>ジッシ</t>
    </rPh>
    <phoneticPr fontId="3"/>
  </si>
  <si>
    <t>www.town.kamisato.saitama.jp/</t>
  </si>
  <si>
    <t>http://www.town.yorii.saitama.jp/</t>
  </si>
  <si>
    <t>S61</t>
  </si>
  <si>
    <t>http://www.city.gyoda.lg.jp/kyoiku/shakaikyoiku/index.html</t>
  </si>
  <si>
    <t>よろい着付けボランティア、むかしのくらしボランティア、古文書ボランティア</t>
  </si>
  <si>
    <t>行田市生涯学習ボランティア人財情報バンク</t>
    <rPh sb="0" eb="3">
      <t>ギョウダシ</t>
    </rPh>
    <rPh sb="3" eb="5">
      <t>ショウガイ</t>
    </rPh>
    <rPh sb="5" eb="7">
      <t>ガクシュウ</t>
    </rPh>
    <rPh sb="13" eb="15">
      <t>ジンザイ</t>
    </rPh>
    <rPh sb="15" eb="17">
      <t>ジョウホウ</t>
    </rPh>
    <phoneticPr fontId="4"/>
  </si>
  <si>
    <t>東部教育事務所管内</t>
    <rPh sb="0" eb="2">
      <t>トウブ</t>
    </rPh>
    <rPh sb="2" eb="4">
      <t>キョウイク</t>
    </rPh>
    <rPh sb="4" eb="6">
      <t>ジム</t>
    </rPh>
    <rPh sb="6" eb="7">
      <t>ショ</t>
    </rPh>
    <rPh sb="7" eb="9">
      <t>カンナイ</t>
    </rPh>
    <phoneticPr fontId="4"/>
  </si>
  <si>
    <t>保健センターでの10ヶ月児相談の際、絵本セットの贈呈とともに、読み聞かせ方や育児のアドバイスを行う。</t>
    <rPh sb="0" eb="2">
      <t>ホケン</t>
    </rPh>
    <rPh sb="11" eb="12">
      <t>ゲツ</t>
    </rPh>
    <rPh sb="12" eb="13">
      <t>ジ</t>
    </rPh>
    <rPh sb="13" eb="15">
      <t>ソウダン</t>
    </rPh>
    <rPh sb="16" eb="17">
      <t>サイ</t>
    </rPh>
    <rPh sb="18" eb="20">
      <t>エホン</t>
    </rPh>
    <rPh sb="24" eb="26">
      <t>ゾウテイ</t>
    </rPh>
    <rPh sb="31" eb="32">
      <t>ヨ</t>
    </rPh>
    <rPh sb="33" eb="34">
      <t>キ</t>
    </rPh>
    <rPh sb="36" eb="37">
      <t>カタ</t>
    </rPh>
    <rPh sb="38" eb="40">
      <t>イクジ</t>
    </rPh>
    <rPh sb="47" eb="48">
      <t>オコナ</t>
    </rPh>
    <phoneticPr fontId="4"/>
  </si>
  <si>
    <t>行田市</t>
    <rPh sb="0" eb="3">
      <t>ギョウダシ</t>
    </rPh>
    <phoneticPr fontId="4"/>
  </si>
  <si>
    <t>子ども大学ぎょうだ</t>
    <phoneticPr fontId="4"/>
  </si>
  <si>
    <t>ものつくり大学やNPOと連携し、子どもの知的好奇心を刺激する学びの機会を提供する。</t>
    <rPh sb="5" eb="7">
      <t>ダイガク</t>
    </rPh>
    <rPh sb="12" eb="14">
      <t>レンケイ</t>
    </rPh>
    <phoneticPr fontId="4"/>
  </si>
  <si>
    <t>H31</t>
    <phoneticPr fontId="4"/>
  </si>
  <si>
    <t>Ｈ20</t>
  </si>
  <si>
    <t>http://www.city.kasukabe.lg.jp/bunka_sports/shougai/index.html</t>
  </si>
  <si>
    <t>春日部市ホームページ・（公民館）</t>
  </si>
  <si>
    <t>http://www.city.kasukabe.lg.jp/shisetsu-annai/category_search/kouminkan/index.html</t>
  </si>
  <si>
    <t>公民館フェスティバル「親子コミュニティ」</t>
    <rPh sb="11" eb="13">
      <t>オヤコ</t>
    </rPh>
    <phoneticPr fontId="4"/>
  </si>
  <si>
    <t>利用団体の学習成果の発表の場、子ども達が様々な遊びや学習のできる体験コーナーを設け、異世代間の相互交流の促進を図る。</t>
    <rPh sb="0" eb="2">
      <t>リヨウ</t>
    </rPh>
    <rPh sb="2" eb="4">
      <t>ダンタイ</t>
    </rPh>
    <rPh sb="5" eb="7">
      <t>ガクシュウ</t>
    </rPh>
    <rPh sb="7" eb="9">
      <t>セイカ</t>
    </rPh>
    <rPh sb="10" eb="12">
      <t>ハッピョウ</t>
    </rPh>
    <rPh sb="13" eb="14">
      <t>バ</t>
    </rPh>
    <rPh sb="15" eb="16">
      <t>コ</t>
    </rPh>
    <rPh sb="18" eb="19">
      <t>タチ</t>
    </rPh>
    <rPh sb="20" eb="22">
      <t>サマザマ</t>
    </rPh>
    <rPh sb="23" eb="24">
      <t>アソ</t>
    </rPh>
    <rPh sb="26" eb="28">
      <t>ガクシュウ</t>
    </rPh>
    <rPh sb="32" eb="34">
      <t>タイケン</t>
    </rPh>
    <rPh sb="39" eb="40">
      <t>モウ</t>
    </rPh>
    <rPh sb="42" eb="43">
      <t>イ</t>
    </rPh>
    <rPh sb="43" eb="45">
      <t>セダイ</t>
    </rPh>
    <rPh sb="45" eb="46">
      <t>カン</t>
    </rPh>
    <rPh sb="47" eb="49">
      <t>ソウゴ</t>
    </rPh>
    <rPh sb="49" eb="51">
      <t>コウリュウ</t>
    </rPh>
    <rPh sb="52" eb="54">
      <t>ソクシン</t>
    </rPh>
    <rPh sb="55" eb="56">
      <t>ハカ</t>
    </rPh>
    <phoneticPr fontId="4"/>
  </si>
  <si>
    <t>・１</t>
  </si>
  <si>
    <t>通学合宿「むじなもん学寮」</t>
    <phoneticPr fontId="3"/>
  </si>
  <si>
    <t>公民館利用団体人権教育講座</t>
  </si>
  <si>
    <t>公民館を利用している団体の方々の人権問題に対する理解を深める。</t>
  </si>
  <si>
    <t>R1</t>
    <phoneticPr fontId="4"/>
  </si>
  <si>
    <t>http://www.city.koshigaya.saitama.jp/index.html</t>
  </si>
  <si>
    <t>越谷市文化財ボランティア</t>
    <phoneticPr fontId="4"/>
  </si>
  <si>
    <t>「ＬＧＢＴの子どもたちが学校で安心して過ごすために」をテーマにした講座を開催。</t>
  </si>
  <si>
    <t>H22</t>
    <phoneticPr fontId="4"/>
  </si>
  <si>
    <t>LGBTに関する資料展示</t>
    <rPh sb="5" eb="6">
      <t>カン</t>
    </rPh>
    <rPh sb="8" eb="10">
      <t>シリョウ</t>
    </rPh>
    <rPh sb="10" eb="12">
      <t>テンジ</t>
    </rPh>
    <phoneticPr fontId="4"/>
  </si>
  <si>
    <t>乳幼児期から肌のぬくもりを感じながらことばと心を通わす、そのかけがえのないひとときを「絵本」を介して持つことを応援する運動（事業）で、乳幼児健康診査に受診にこられた保護者に絵本・絵本のリスト・図書館の利用案内・子育てに役立つ資料などをセットにしてバッグなどにいれてお渡しし、あわせて絵本の読み聞かせや絵本の紹介などを実施する。</t>
  </si>
  <si>
    <t>大学・青年会議所との連携により、子どもの知的好奇心を刺激し、学ぶ力・生きる力の向上を図った。</t>
    <rPh sb="0" eb="2">
      <t>ダイガク</t>
    </rPh>
    <rPh sb="3" eb="5">
      <t>セイネン</t>
    </rPh>
    <rPh sb="5" eb="8">
      <t>カイギショ</t>
    </rPh>
    <rPh sb="10" eb="12">
      <t>レンケイ</t>
    </rPh>
    <rPh sb="32" eb="33">
      <t>チカラ</t>
    </rPh>
    <rPh sb="34" eb="35">
      <t>イ</t>
    </rPh>
    <rPh sb="37" eb="38">
      <t>チカラ</t>
    </rPh>
    <rPh sb="39" eb="41">
      <t>コウジョウ</t>
    </rPh>
    <rPh sb="42" eb="43">
      <t>ハカ</t>
    </rPh>
    <phoneticPr fontId="4"/>
  </si>
  <si>
    <t>http://www.city.yashio.lg.jp/</t>
  </si>
  <si>
    <t>『れきナビ―やしお歴史事典』</t>
    <phoneticPr fontId="4"/>
  </si>
  <si>
    <t>yashio-rekinavi.com/reki-navi/index.php</t>
    <phoneticPr fontId="4"/>
  </si>
  <si>
    <t>生涯学習人財バンク「やしお楽習塾」</t>
    <rPh sb="0" eb="2">
      <t>ショウガイ</t>
    </rPh>
    <rPh sb="2" eb="4">
      <t>ガクシュウ</t>
    </rPh>
    <rPh sb="4" eb="5">
      <t>ジン</t>
    </rPh>
    <rPh sb="5" eb="6">
      <t>ザイ</t>
    </rPh>
    <rPh sb="13" eb="14">
      <t>ラク</t>
    </rPh>
    <rPh sb="14" eb="15">
      <t>シュウ</t>
    </rPh>
    <rPh sb="15" eb="16">
      <t>ジュク</t>
    </rPh>
    <phoneticPr fontId="4"/>
  </si>
  <si>
    <t>八潮市立資料館ボランティア</t>
    <phoneticPr fontId="4"/>
  </si>
  <si>
    <t>「昔の道具とくらし」体験教室</t>
    <phoneticPr fontId="4"/>
  </si>
  <si>
    <t>市指定文化財である古民家（旧藤波家住宅）を活用した博学連携事業。子供たちに郷土の歴史や文化を肌で感じてもらおうと、カマドでの炊飯体験、糸車体験や野良着試着体験などを実施。</t>
    <phoneticPr fontId="4"/>
  </si>
  <si>
    <t>体験講座</t>
    <phoneticPr fontId="4"/>
  </si>
  <si>
    <t>地域の生活文化や伝統工芸技術の保存と継承を図るため、幅広い年齢層を対象に収蔵資料や古民家を活用し、食文化体験や藍染め体験等の講座を１１回実施。</t>
    <phoneticPr fontId="4"/>
  </si>
  <si>
    <t>八潮市</t>
    <rPh sb="0" eb="3">
      <t>ヤシオシ</t>
    </rPh>
    <phoneticPr fontId="4"/>
  </si>
  <si>
    <t>伝統文化　おこと教室</t>
    <phoneticPr fontId="4"/>
  </si>
  <si>
    <t>https://www.city.misato.lg.jp/7555.htm</t>
  </si>
  <si>
    <t>高校協働講座</t>
    <rPh sb="0" eb="2">
      <t>コウコウ</t>
    </rPh>
    <rPh sb="2" eb="4">
      <t>キョウドウ</t>
    </rPh>
    <rPh sb="4" eb="6">
      <t>コウザ</t>
    </rPh>
    <phoneticPr fontId="3"/>
  </si>
  <si>
    <t>https://www.city.hasuda.saitama.jp/</t>
  </si>
  <si>
    <t>はすぴいのふれあい子育て「はじめての絵本」</t>
    <rPh sb="9" eb="11">
      <t>コソダ</t>
    </rPh>
    <rPh sb="18" eb="20">
      <t>エホン</t>
    </rPh>
    <phoneticPr fontId="3"/>
  </si>
  <si>
    <t>乳幼児健康診査時に絵本・ブックリスト等配布、絵本の読み聞かせ</t>
    <rPh sb="0" eb="3">
      <t>ニュウヨウジ</t>
    </rPh>
    <rPh sb="3" eb="5">
      <t>ケンコウ</t>
    </rPh>
    <rPh sb="5" eb="7">
      <t>シンサ</t>
    </rPh>
    <rPh sb="7" eb="8">
      <t>ジ</t>
    </rPh>
    <rPh sb="9" eb="11">
      <t>エホン</t>
    </rPh>
    <rPh sb="18" eb="19">
      <t>トウ</t>
    </rPh>
    <rPh sb="19" eb="21">
      <t>ハイフ</t>
    </rPh>
    <rPh sb="22" eb="24">
      <t>エホン</t>
    </rPh>
    <rPh sb="25" eb="26">
      <t>ヨ</t>
    </rPh>
    <rPh sb="27" eb="28">
      <t>キ</t>
    </rPh>
    <phoneticPr fontId="3"/>
  </si>
  <si>
    <t>蓮田市</t>
    <rPh sb="0" eb="3">
      <t>ハスダシ</t>
    </rPh>
    <phoneticPr fontId="4"/>
  </si>
  <si>
    <t>https://www.city.satte.lg.jp/sitetop/index.html</t>
  </si>
  <si>
    <t>毎月開催される４カ月検診時に、乳幼児向け絵本２冊、専用布袋等を配布し、乳幼児にも読み聞かせが有効であることをＰＲする。</t>
  </si>
  <si>
    <t>http://www.city.yoshikawa.saitama.jp/</t>
  </si>
  <si>
    <t>埼葛12市町主催による人権啓発事業。</t>
  </si>
  <si>
    <t>・1</t>
  </si>
  <si>
    <t>家庭教育学級合同講座</t>
    <rPh sb="0" eb="2">
      <t>カテイ</t>
    </rPh>
    <rPh sb="2" eb="4">
      <t>キョウイク</t>
    </rPh>
    <rPh sb="4" eb="6">
      <t>ガッキュウ</t>
    </rPh>
    <rPh sb="6" eb="8">
      <t>ゴウドウ</t>
    </rPh>
    <rPh sb="8" eb="10">
      <t>コウザ</t>
    </rPh>
    <phoneticPr fontId="4"/>
  </si>
  <si>
    <t>家庭・地域教育力の向上に関する講演会</t>
    <rPh sb="0" eb="2">
      <t>カテイ</t>
    </rPh>
    <rPh sb="3" eb="5">
      <t>チイキ</t>
    </rPh>
    <rPh sb="5" eb="8">
      <t>キョウイクリョク</t>
    </rPh>
    <rPh sb="9" eb="11">
      <t>コウジョウ</t>
    </rPh>
    <rPh sb="12" eb="13">
      <t>カン</t>
    </rPh>
    <rPh sb="15" eb="18">
      <t>コウエンカイ</t>
    </rPh>
    <phoneticPr fontId="4"/>
  </si>
  <si>
    <t>白岡市</t>
    <rPh sb="0" eb="3">
      <t>シラオカシ</t>
    </rPh>
    <phoneticPr fontId="4"/>
  </si>
  <si>
    <t>希望に満ちた人生の門出をお祝いするとともに、自らの行動に自覚と責任を持ち、ふるさとの伝統や文化、歴史などを大切にし、家族や仲間、地域との絆を深めることを目的に開催。</t>
    <rPh sb="79" eb="81">
      <t>カイサイ</t>
    </rPh>
    <phoneticPr fontId="4"/>
  </si>
  <si>
    <t>ブックスタート事業</t>
    <rPh sb="7" eb="9">
      <t>ジギョウ</t>
    </rPh>
    <phoneticPr fontId="4"/>
  </si>
  <si>
    <t>赤ちゃんと保護者が絵本を介してゆったりと心ふれあうひとときを持つきっかけをつくるため、生後１０か月児健康検査において、絵本を開く楽しい体験とともに絵本等を手渡す。</t>
    <rPh sb="0" eb="1">
      <t>アカ</t>
    </rPh>
    <rPh sb="5" eb="8">
      <t>ホゴシャ</t>
    </rPh>
    <rPh sb="9" eb="11">
      <t>エホン</t>
    </rPh>
    <rPh sb="12" eb="13">
      <t>カイ</t>
    </rPh>
    <rPh sb="20" eb="21">
      <t>ココロ</t>
    </rPh>
    <rPh sb="30" eb="31">
      <t>モ</t>
    </rPh>
    <rPh sb="43" eb="45">
      <t>セイゴ</t>
    </rPh>
    <rPh sb="48" eb="49">
      <t>ゲツ</t>
    </rPh>
    <rPh sb="49" eb="50">
      <t>ジ</t>
    </rPh>
    <rPh sb="50" eb="52">
      <t>ケンコウ</t>
    </rPh>
    <rPh sb="52" eb="54">
      <t>ケンサ</t>
    </rPh>
    <rPh sb="59" eb="61">
      <t>エホン</t>
    </rPh>
    <rPh sb="62" eb="63">
      <t>ヒラ</t>
    </rPh>
    <rPh sb="64" eb="65">
      <t>タノ</t>
    </rPh>
    <rPh sb="67" eb="69">
      <t>タイケン</t>
    </rPh>
    <rPh sb="73" eb="75">
      <t>エホン</t>
    </rPh>
    <rPh sb="75" eb="76">
      <t>トウ</t>
    </rPh>
    <rPh sb="77" eb="79">
      <t>テワタ</t>
    </rPh>
    <phoneticPr fontId="4"/>
  </si>
  <si>
    <t>絵本の読み聞かせを通して、本との出会いをサポートする。</t>
    <rPh sb="0" eb="2">
      <t>エホン</t>
    </rPh>
    <rPh sb="3" eb="4">
      <t>ヨ</t>
    </rPh>
    <rPh sb="5" eb="6">
      <t>キ</t>
    </rPh>
    <rPh sb="9" eb="10">
      <t>トオ</t>
    </rPh>
    <rPh sb="13" eb="14">
      <t>ホン</t>
    </rPh>
    <rPh sb="16" eb="18">
      <t>デア</t>
    </rPh>
    <phoneticPr fontId="4"/>
  </si>
  <si>
    <t>こもれびの森まつり</t>
    <rPh sb="5" eb="6">
      <t>モリ</t>
    </rPh>
    <phoneticPr fontId="3"/>
  </si>
  <si>
    <t>シルバー人材センター、社会福祉協議会、図書館ボランティアと共催。
リサイクル市、布作品販売、ゲーム、おはなし会、本の帯、本のＰＯＰコンクール展示会等を実施した。</t>
    <rPh sb="4" eb="6">
      <t>ジンザイ</t>
    </rPh>
    <rPh sb="11" eb="13">
      <t>シャカイ</t>
    </rPh>
    <rPh sb="13" eb="15">
      <t>フクシ</t>
    </rPh>
    <rPh sb="15" eb="18">
      <t>キョウギカイ</t>
    </rPh>
    <rPh sb="19" eb="22">
      <t>トショカン</t>
    </rPh>
    <rPh sb="29" eb="31">
      <t>キョウサイ</t>
    </rPh>
    <phoneticPr fontId="4"/>
  </si>
  <si>
    <t>ペアーズアカデミー</t>
    <phoneticPr fontId="4"/>
  </si>
  <si>
    <t>百間小学校放課後子供教室</t>
    <rPh sb="0" eb="2">
      <t>モンマ</t>
    </rPh>
    <rPh sb="2" eb="5">
      <t>ショウガッコウ</t>
    </rPh>
    <rPh sb="5" eb="8">
      <t>ホウカゴ</t>
    </rPh>
    <rPh sb="8" eb="10">
      <t>コドモ</t>
    </rPh>
    <rPh sb="10" eb="12">
      <t>キョウシツ</t>
    </rPh>
    <phoneticPr fontId="4"/>
  </si>
  <si>
    <t>学び、輝き、思いやり、ともに生きる人づくり</t>
  </si>
  <si>
    <t>まなびっちゃすぎと塾メニュー</t>
  </si>
  <si>
    <t>http://www.town.sugito.lg.jp/cms/index889.html</t>
  </si>
  <si>
    <t>松伏町ホームページ</t>
    <rPh sb="0" eb="3">
      <t>マツブシマチ</t>
    </rPh>
    <phoneticPr fontId="4"/>
  </si>
  <si>
    <t>http://www.town.matsubushi.lg.jp/</t>
    <phoneticPr fontId="4"/>
  </si>
  <si>
    <t>まつぶし出前講座（町民編）</t>
    <rPh sb="4" eb="6">
      <t>デマエ</t>
    </rPh>
    <rPh sb="6" eb="8">
      <t>コウザ</t>
    </rPh>
    <rPh sb="9" eb="11">
      <t>チョウミン</t>
    </rPh>
    <rPh sb="11" eb="12">
      <t>ヘン</t>
    </rPh>
    <phoneticPr fontId="4"/>
  </si>
  <si>
    <t>まつぶし出前講座</t>
  </si>
  <si>
    <t>就学時健診家庭教育講座</t>
    <rPh sb="0" eb="2">
      <t>シュウガク</t>
    </rPh>
    <rPh sb="2" eb="3">
      <t>ジ</t>
    </rPh>
    <rPh sb="3" eb="5">
      <t>ケンシン</t>
    </rPh>
    <rPh sb="5" eb="7">
      <t>カテイ</t>
    </rPh>
    <rPh sb="7" eb="9">
      <t>キョウイク</t>
    </rPh>
    <rPh sb="9" eb="11">
      <t>コウザ</t>
    </rPh>
    <phoneticPr fontId="3"/>
  </si>
  <si>
    <t>就学時健診等の際に保護者に子育てに活用できる講座を実施する。</t>
    <rPh sb="0" eb="2">
      <t>シュウガク</t>
    </rPh>
    <rPh sb="2" eb="3">
      <t>ジ</t>
    </rPh>
    <rPh sb="3" eb="5">
      <t>ケンシン</t>
    </rPh>
    <rPh sb="5" eb="6">
      <t>トウ</t>
    </rPh>
    <rPh sb="7" eb="8">
      <t>サイ</t>
    </rPh>
    <rPh sb="9" eb="12">
      <t>ホゴシャ</t>
    </rPh>
    <rPh sb="13" eb="15">
      <t>コソダ</t>
    </rPh>
    <rPh sb="17" eb="19">
      <t>カツヨウ</t>
    </rPh>
    <rPh sb="22" eb="24">
      <t>コウザ</t>
    </rPh>
    <rPh sb="25" eb="27">
      <t>ジッシ</t>
    </rPh>
    <phoneticPr fontId="4"/>
  </si>
  <si>
    <t>文学講座</t>
    <rPh sb="0" eb="2">
      <t>ブンガク</t>
    </rPh>
    <rPh sb="2" eb="4">
      <t>コウザ</t>
    </rPh>
    <phoneticPr fontId="4"/>
  </si>
  <si>
    <t>俳句の歴史を学ぶ。</t>
    <rPh sb="0" eb="2">
      <t>ハイク</t>
    </rPh>
    <rPh sb="3" eb="5">
      <t>レキシ</t>
    </rPh>
    <rPh sb="6" eb="7">
      <t>マナ</t>
    </rPh>
    <phoneticPr fontId="4"/>
  </si>
  <si>
    <t>本との出会い事業</t>
    <rPh sb="0" eb="1">
      <t>ホン</t>
    </rPh>
    <rPh sb="3" eb="5">
      <t>デア</t>
    </rPh>
    <rPh sb="6" eb="8">
      <t>ジギョウ</t>
    </rPh>
    <phoneticPr fontId="3"/>
  </si>
  <si>
    <t>学童クラブ巡回図書（町内５か所の学童クラブへの図書の貸出）</t>
    <rPh sb="0" eb="2">
      <t>ガクドウ</t>
    </rPh>
    <rPh sb="5" eb="7">
      <t>ジュンカイ</t>
    </rPh>
    <rPh sb="7" eb="9">
      <t>トショ</t>
    </rPh>
    <rPh sb="10" eb="12">
      <t>チョウナイ</t>
    </rPh>
    <rPh sb="14" eb="15">
      <t>ショ</t>
    </rPh>
    <rPh sb="16" eb="18">
      <t>ガクドウ</t>
    </rPh>
    <rPh sb="23" eb="25">
      <t>トショ</t>
    </rPh>
    <rPh sb="26" eb="28">
      <t>カシダシ</t>
    </rPh>
    <phoneticPr fontId="3"/>
  </si>
  <si>
    <t>中学生ボランティアの読み聞かせ</t>
    <rPh sb="0" eb="3">
      <t>チュウガクセイ</t>
    </rPh>
    <rPh sb="10" eb="11">
      <t>ヨ</t>
    </rPh>
    <rPh sb="12" eb="13">
      <t>キ</t>
    </rPh>
    <phoneticPr fontId="4"/>
  </si>
  <si>
    <t>中学生ボランティアの幼児への読み聞かせを行った。</t>
    <rPh sb="0" eb="3">
      <t>チュウガクセイ</t>
    </rPh>
    <rPh sb="10" eb="12">
      <t>ヨウジ</t>
    </rPh>
    <rPh sb="14" eb="15">
      <t>ヨ</t>
    </rPh>
    <rPh sb="16" eb="17">
      <t>キ</t>
    </rPh>
    <rPh sb="20" eb="21">
      <t>オコナ</t>
    </rPh>
    <phoneticPr fontId="4"/>
  </si>
  <si>
    <t>サロンコンサート</t>
    <phoneticPr fontId="3"/>
  </si>
  <si>
    <t>松伏高校合唱部によるサロンコンサートを学習館で行った。</t>
    <rPh sb="0" eb="7">
      <t>マツブシコウコウガッショウブ</t>
    </rPh>
    <rPh sb="19" eb="21">
      <t>ガクシュウ</t>
    </rPh>
    <rPh sb="21" eb="22">
      <t>カン</t>
    </rPh>
    <rPh sb="23" eb="24">
      <t>オコナ</t>
    </rPh>
    <phoneticPr fontId="3"/>
  </si>
  <si>
    <t>学校開放講座</t>
    <rPh sb="0" eb="2">
      <t>ガッコウ</t>
    </rPh>
    <phoneticPr fontId="4"/>
  </si>
  <si>
    <t>教職員の有する優れた技能を地域住民に提供し、地域の文化水準を高める</t>
    <rPh sb="0" eb="3">
      <t>キョウショクイン</t>
    </rPh>
    <rPh sb="4" eb="5">
      <t>ユウ</t>
    </rPh>
    <rPh sb="7" eb="8">
      <t>スグ</t>
    </rPh>
    <rPh sb="10" eb="12">
      <t>ギノウ</t>
    </rPh>
    <rPh sb="13" eb="15">
      <t>チイキ</t>
    </rPh>
    <rPh sb="15" eb="17">
      <t>ジュウミン</t>
    </rPh>
    <rPh sb="18" eb="20">
      <t>テイキョウ</t>
    </rPh>
    <rPh sb="22" eb="24">
      <t>チイキ</t>
    </rPh>
    <rPh sb="25" eb="27">
      <t>ブンカ</t>
    </rPh>
    <rPh sb="27" eb="29">
      <t>スイジュン</t>
    </rPh>
    <rPh sb="30" eb="31">
      <t>タカ</t>
    </rPh>
    <phoneticPr fontId="4"/>
  </si>
  <si>
    <t>メロディー祭</t>
    <rPh sb="5" eb="6">
      <t>マツ</t>
    </rPh>
    <phoneticPr fontId="4"/>
  </si>
  <si>
    <t>サークル等における日頃の成果を発表する場として実施している。</t>
    <rPh sb="4" eb="5">
      <t>トウ</t>
    </rPh>
    <rPh sb="9" eb="11">
      <t>ヒゴロ</t>
    </rPh>
    <rPh sb="12" eb="14">
      <t>セイカ</t>
    </rPh>
    <rPh sb="15" eb="17">
      <t>ハッピョウ</t>
    </rPh>
    <rPh sb="19" eb="20">
      <t>バ</t>
    </rPh>
    <rPh sb="23" eb="25">
      <t>ジッシ</t>
    </rPh>
    <phoneticPr fontId="3"/>
  </si>
  <si>
    <t>サロン事業</t>
    <rPh sb="3" eb="5">
      <t>ジギョウ</t>
    </rPh>
    <phoneticPr fontId="4"/>
  </si>
  <si>
    <t>利用者の交流の場及び地域コミュニティの場としてメロディーカフェを実施している。</t>
    <rPh sb="0" eb="3">
      <t>リヨウシャ</t>
    </rPh>
    <rPh sb="4" eb="6">
      <t>コウリュウ</t>
    </rPh>
    <rPh sb="7" eb="8">
      <t>バ</t>
    </rPh>
    <rPh sb="8" eb="9">
      <t>オヨ</t>
    </rPh>
    <rPh sb="10" eb="12">
      <t>チイキ</t>
    </rPh>
    <rPh sb="19" eb="20">
      <t>バ</t>
    </rPh>
    <rPh sb="32" eb="34">
      <t>ジッシ</t>
    </rPh>
    <phoneticPr fontId="4"/>
  </si>
  <si>
    <t>町内の文化団体や個人の芸術文化発表の場として実施。</t>
    <rPh sb="0" eb="2">
      <t>チョウナイ</t>
    </rPh>
    <rPh sb="3" eb="5">
      <t>ブンカ</t>
    </rPh>
    <rPh sb="5" eb="7">
      <t>ダンタイ</t>
    </rPh>
    <rPh sb="8" eb="10">
      <t>コジン</t>
    </rPh>
    <rPh sb="11" eb="13">
      <t>ゲイジュツ</t>
    </rPh>
    <rPh sb="13" eb="15">
      <t>ブンカ</t>
    </rPh>
    <rPh sb="15" eb="17">
      <t>ハッピョウ</t>
    </rPh>
    <rPh sb="18" eb="19">
      <t>バ</t>
    </rPh>
    <rPh sb="22" eb="24">
      <t>ジッシ</t>
    </rPh>
    <phoneticPr fontId="3"/>
  </si>
  <si>
    <t>資料館・文化財ボランティア 、文化財展示室ボランティア</t>
    <rPh sb="15" eb="18">
      <t>ブンカザイ</t>
    </rPh>
    <rPh sb="18" eb="21">
      <t>テンジシツ</t>
    </rPh>
    <phoneticPr fontId="4"/>
  </si>
  <si>
    <t>幸手市民生きがい教授、ものづくり体験学習（機織り体験）ボランティア、郷土資料館収蔵資料調査ボランテイア</t>
    <rPh sb="0" eb="2">
      <t>サッテ</t>
    </rPh>
    <rPh sb="2" eb="4">
      <t>シミン</t>
    </rPh>
    <rPh sb="4" eb="5">
      <t>イ</t>
    </rPh>
    <rPh sb="8" eb="10">
      <t>キョウジュ</t>
    </rPh>
    <rPh sb="16" eb="18">
      <t>タイケン</t>
    </rPh>
    <rPh sb="18" eb="20">
      <t>ガクシュウ</t>
    </rPh>
    <rPh sb="21" eb="23">
      <t>ハタオ</t>
    </rPh>
    <rPh sb="24" eb="26">
      <t>タイケン</t>
    </rPh>
    <rPh sb="34" eb="36">
      <t>キョウド</t>
    </rPh>
    <rPh sb="36" eb="39">
      <t>シリョウカン</t>
    </rPh>
    <rPh sb="39" eb="41">
      <t>シュウゾウ</t>
    </rPh>
    <rPh sb="41" eb="43">
      <t>シリョウ</t>
    </rPh>
    <rPh sb="43" eb="45">
      <t>チョウサ</t>
    </rPh>
    <phoneticPr fontId="4"/>
  </si>
  <si>
    <t>地域の人々による、学習支援、運動、世代間交流等による子育て支援</t>
    <rPh sb="0" eb="2">
      <t>チイキ</t>
    </rPh>
    <rPh sb="3" eb="5">
      <t>ヒトビト</t>
    </rPh>
    <rPh sb="9" eb="11">
      <t>ガクシュウ</t>
    </rPh>
    <rPh sb="11" eb="13">
      <t>シエン</t>
    </rPh>
    <rPh sb="14" eb="16">
      <t>ウンドウ</t>
    </rPh>
    <rPh sb="17" eb="20">
      <t>セダイカン</t>
    </rPh>
    <rPh sb="20" eb="22">
      <t>コウリュウ</t>
    </rPh>
    <rPh sb="22" eb="23">
      <t>ナド</t>
    </rPh>
    <rPh sb="26" eb="28">
      <t>コソダ</t>
    </rPh>
    <rPh sb="29" eb="31">
      <t>シエン</t>
    </rPh>
    <phoneticPr fontId="3"/>
  </si>
  <si>
    <t>大妻女子大学と市民スタッフとの協働により実施した「居場所型子ども食堂」。</t>
    <rPh sb="0" eb="2">
      <t>オオツマ</t>
    </rPh>
    <rPh sb="2" eb="4">
      <t>ジョシ</t>
    </rPh>
    <rPh sb="4" eb="6">
      <t>ダイガク</t>
    </rPh>
    <rPh sb="7" eb="9">
      <t>シミン</t>
    </rPh>
    <rPh sb="15" eb="17">
      <t>キョウドウ</t>
    </rPh>
    <rPh sb="20" eb="22">
      <t>ジッシ</t>
    </rPh>
    <rPh sb="25" eb="28">
      <t>イバショ</t>
    </rPh>
    <rPh sb="28" eb="29">
      <t>カタ</t>
    </rPh>
    <rPh sb="29" eb="30">
      <t>コ</t>
    </rPh>
    <rPh sb="32" eb="34">
      <t>ショクドウ</t>
    </rPh>
    <phoneticPr fontId="3"/>
  </si>
  <si>
    <t>西部教育事務所管内</t>
    <phoneticPr fontId="4"/>
  </si>
  <si>
    <t>南部教育事務所管内</t>
    <phoneticPr fontId="4"/>
  </si>
  <si>
    <t>東松山市ホームページ</t>
    <rPh sb="0" eb="3">
      <t>ヒガシマツヤマ</t>
    </rPh>
    <rPh sb="3" eb="4">
      <t>シ</t>
    </rPh>
    <phoneticPr fontId="4"/>
  </si>
  <si>
    <t>http://www.city.higashimatsuyama.lg.jp/</t>
    <phoneticPr fontId="4"/>
  </si>
  <si>
    <t>放課後子ども教室</t>
    <phoneticPr fontId="4"/>
  </si>
  <si>
    <t>https://www.city.hanyu.lg.jp/docs/2017060100050/</t>
    <phoneticPr fontId="4"/>
  </si>
  <si>
    <t>https://gakushu.city.saitama.jp/</t>
    <phoneticPr fontId="4"/>
  </si>
  <si>
    <t>南部教育事務所管内</t>
    <phoneticPr fontId="4"/>
  </si>
  <si>
    <t>北部教育事務所管内</t>
    <phoneticPr fontId="4"/>
  </si>
  <si>
    <t>実行委員会形式で開催。語り部、平和落語、中学吹奏楽部によるコンサートを実施。</t>
    <rPh sb="0" eb="2">
      <t>ジッコウ</t>
    </rPh>
    <rPh sb="2" eb="5">
      <t>イインカイ</t>
    </rPh>
    <rPh sb="5" eb="7">
      <t>ケイシキ</t>
    </rPh>
    <rPh sb="8" eb="10">
      <t>カイサイ</t>
    </rPh>
    <rPh sb="11" eb="12">
      <t>カタ</t>
    </rPh>
    <rPh sb="13" eb="14">
      <t>ベ</t>
    </rPh>
    <rPh sb="15" eb="17">
      <t>ヘイワ</t>
    </rPh>
    <rPh sb="17" eb="19">
      <t>ラクゴ</t>
    </rPh>
    <rPh sb="20" eb="22">
      <t>チュウガク</t>
    </rPh>
    <rPh sb="22" eb="25">
      <t>スイソウガク</t>
    </rPh>
    <rPh sb="25" eb="26">
      <t>ブ</t>
    </rPh>
    <rPh sb="35" eb="37">
      <t>ジッシ</t>
    </rPh>
    <phoneticPr fontId="3"/>
  </si>
  <si>
    <t>人権教育の円滑な推進を図って差別や偏見のない人権尊重のまちづくりに寄与することを目的に親子で鑑賞できるイベントとして実施した。</t>
    <rPh sb="0" eb="2">
      <t>ジンケン</t>
    </rPh>
    <rPh sb="2" eb="4">
      <t>キョウイク</t>
    </rPh>
    <rPh sb="5" eb="7">
      <t>エンカツ</t>
    </rPh>
    <rPh sb="8" eb="10">
      <t>スイシン</t>
    </rPh>
    <rPh sb="11" eb="12">
      <t>ハカ</t>
    </rPh>
    <rPh sb="14" eb="16">
      <t>サベツ</t>
    </rPh>
    <rPh sb="17" eb="19">
      <t>ヘンケン</t>
    </rPh>
    <rPh sb="22" eb="24">
      <t>ジンケン</t>
    </rPh>
    <rPh sb="24" eb="26">
      <t>ソンチョウ</t>
    </rPh>
    <rPh sb="33" eb="35">
      <t>キヨ</t>
    </rPh>
    <rPh sb="40" eb="42">
      <t>モクテキ</t>
    </rPh>
    <rPh sb="43" eb="45">
      <t>オヤコ</t>
    </rPh>
    <rPh sb="46" eb="48">
      <t>カンショウ</t>
    </rPh>
    <rPh sb="58" eb="60">
      <t>ジッシ</t>
    </rPh>
    <phoneticPr fontId="4"/>
  </si>
  <si>
    <t>埼葛12市町主催による人権啓発事業。</t>
    <rPh sb="0" eb="2">
      <t>サイカツ</t>
    </rPh>
    <rPh sb="4" eb="5">
      <t>シ</t>
    </rPh>
    <rPh sb="5" eb="6">
      <t>マチ</t>
    </rPh>
    <rPh sb="6" eb="8">
      <t>シュサイ</t>
    </rPh>
    <rPh sb="11" eb="13">
      <t>ジンケン</t>
    </rPh>
    <rPh sb="13" eb="15">
      <t>ケイハツ</t>
    </rPh>
    <rPh sb="15" eb="17">
      <t>ジギョウ</t>
    </rPh>
    <phoneticPr fontId="3"/>
  </si>
  <si>
    <t>R1実績</t>
    <phoneticPr fontId="7"/>
  </si>
  <si>
    <t>R2予定</t>
    <phoneticPr fontId="7"/>
  </si>
  <si>
    <t>第3次さいたま市生涯学習推進計画の基本方針等について（答申）</t>
    <rPh sb="0" eb="1">
      <t>ダイ</t>
    </rPh>
    <rPh sb="2" eb="3">
      <t>ジ</t>
    </rPh>
    <rPh sb="7" eb="8">
      <t>シ</t>
    </rPh>
    <rPh sb="8" eb="10">
      <t>ショウガイ</t>
    </rPh>
    <rPh sb="10" eb="12">
      <t>ガクシュウ</t>
    </rPh>
    <rPh sb="12" eb="14">
      <t>スイシン</t>
    </rPh>
    <rPh sb="14" eb="16">
      <t>ケイカク</t>
    </rPh>
    <rPh sb="17" eb="19">
      <t>キホン</t>
    </rPh>
    <rPh sb="19" eb="22">
      <t>ホウシンナド</t>
    </rPh>
    <rPh sb="27" eb="29">
      <t>トウシン</t>
    </rPh>
    <phoneticPr fontId="4"/>
  </si>
  <si>
    <t>大砂土公民館託児ボランティア「こりす」</t>
    <phoneticPr fontId="4"/>
  </si>
  <si>
    <t>さいたま市立博物館ボランティア</t>
    <phoneticPr fontId="4"/>
  </si>
  <si>
    <t>民家園ボランティア</t>
    <phoneticPr fontId="4"/>
  </si>
  <si>
    <t>図書館友の会中央支部</t>
    <phoneticPr fontId="4"/>
  </si>
  <si>
    <t>さいたま市良い本を読む運動推進員会</t>
    <phoneticPr fontId="4"/>
  </si>
  <si>
    <t>おはなしチュウチュウ</t>
    <phoneticPr fontId="4"/>
  </si>
  <si>
    <t>浦和子どもの本連絡会</t>
    <phoneticPr fontId="4"/>
  </si>
  <si>
    <t>おはなしの輪</t>
    <phoneticPr fontId="4"/>
  </si>
  <si>
    <t>音訳グループ木曜会</t>
    <phoneticPr fontId="4"/>
  </si>
  <si>
    <t>点訳グループこでまり</t>
    <phoneticPr fontId="4"/>
  </si>
  <si>
    <t>点訳絵本グループかたつむり</t>
    <phoneticPr fontId="4"/>
  </si>
  <si>
    <t>点訳絵本グループてんてん絵本の会</t>
    <phoneticPr fontId="4"/>
  </si>
  <si>
    <t>図書館友の会北浦和支部</t>
    <phoneticPr fontId="4"/>
  </si>
  <si>
    <t>ぽっぽの木</t>
    <phoneticPr fontId="4"/>
  </si>
  <si>
    <t>図書館友の会東浦和支部</t>
    <phoneticPr fontId="4"/>
  </si>
  <si>
    <t>おはなしグループどんぐり</t>
    <phoneticPr fontId="4"/>
  </si>
  <si>
    <t>保育ボランティアひまわり</t>
    <phoneticPr fontId="4"/>
  </si>
  <si>
    <t>おはなしポケット</t>
    <phoneticPr fontId="4"/>
  </si>
  <si>
    <t>大宮おはなし箱</t>
    <phoneticPr fontId="4"/>
  </si>
  <si>
    <t>りんごの木</t>
    <phoneticPr fontId="4"/>
  </si>
  <si>
    <t>二水会</t>
    <phoneticPr fontId="4"/>
  </si>
  <si>
    <t>おはなしの家</t>
    <phoneticPr fontId="4"/>
  </si>
  <si>
    <t>ゆめのはこ</t>
    <phoneticPr fontId="4"/>
  </si>
  <si>
    <t>とまと</t>
    <phoneticPr fontId="4"/>
  </si>
  <si>
    <t>ペチカ</t>
    <phoneticPr fontId="4"/>
  </si>
  <si>
    <t>与野16ミリサークル</t>
    <rPh sb="0" eb="2">
      <t>ヨノ</t>
    </rPh>
    <phoneticPr fontId="4"/>
  </si>
  <si>
    <t>ひびき</t>
    <phoneticPr fontId="4"/>
  </si>
  <si>
    <t>図書館友の会岩槻支部</t>
    <rPh sb="0" eb="3">
      <t>トショカン</t>
    </rPh>
    <rPh sb="3" eb="4">
      <t>トモ</t>
    </rPh>
    <rPh sb="5" eb="6">
      <t>カイ</t>
    </rPh>
    <rPh sb="6" eb="8">
      <t>イワツキ</t>
    </rPh>
    <rPh sb="8" eb="10">
      <t>シブ</t>
    </rPh>
    <phoneticPr fontId="4"/>
  </si>
  <si>
    <t>おはなしかご</t>
    <phoneticPr fontId="4"/>
  </si>
  <si>
    <t>けやきの会</t>
    <rPh sb="4" eb="5">
      <t>カイ</t>
    </rPh>
    <phoneticPr fontId="4"/>
  </si>
  <si>
    <t>図書館友の会桜支部</t>
    <rPh sb="0" eb="3">
      <t>トショカン</t>
    </rPh>
    <rPh sb="3" eb="4">
      <t>トモ</t>
    </rPh>
    <rPh sb="5" eb="6">
      <t>カイ</t>
    </rPh>
    <rPh sb="6" eb="7">
      <t>サクラ</t>
    </rPh>
    <rPh sb="7" eb="9">
      <t>シブ</t>
    </rPh>
    <phoneticPr fontId="4"/>
  </si>
  <si>
    <t>おはなしの会「さくらんぼ」</t>
    <rPh sb="5" eb="6">
      <t>カイ</t>
    </rPh>
    <phoneticPr fontId="4"/>
  </si>
  <si>
    <t>さくらの会</t>
    <rPh sb="4" eb="5">
      <t>カイ</t>
    </rPh>
    <phoneticPr fontId="4"/>
  </si>
  <si>
    <t>おはなしの会「えくぼ」</t>
    <rPh sb="5" eb="6">
      <t>カイ</t>
    </rPh>
    <phoneticPr fontId="4"/>
  </si>
  <si>
    <t>ものいうなべ</t>
    <phoneticPr fontId="4"/>
  </si>
  <si>
    <t>南区図書館おはなしボランティア「ひまわり」</t>
    <rPh sb="0" eb="2">
      <t>ミナミク</t>
    </rPh>
    <rPh sb="2" eb="5">
      <t>トショカン</t>
    </rPh>
    <phoneticPr fontId="4"/>
  </si>
  <si>
    <t>図書館友の会南支部／おはなしボランティア</t>
    <rPh sb="0" eb="3">
      <t>トショカン</t>
    </rPh>
    <rPh sb="3" eb="4">
      <t>トモ</t>
    </rPh>
    <rPh sb="5" eb="6">
      <t>カイ</t>
    </rPh>
    <rPh sb="6" eb="7">
      <t>ミナミ</t>
    </rPh>
    <rPh sb="7" eb="9">
      <t>シブ</t>
    </rPh>
    <phoneticPr fontId="4"/>
  </si>
  <si>
    <t>おはなしボランティア</t>
    <phoneticPr fontId="4"/>
  </si>
  <si>
    <t>タブレット教室</t>
    <phoneticPr fontId="4"/>
  </si>
  <si>
    <t>タブレット教室を通じ参加者と中学生との交流</t>
    <phoneticPr fontId="4"/>
  </si>
  <si>
    <t>すばなし、本の読み聞かせ、本の紹介、図書館見学　等</t>
    <rPh sb="5" eb="6">
      <t>ホン</t>
    </rPh>
    <rPh sb="7" eb="8">
      <t>ヨ</t>
    </rPh>
    <rPh sb="9" eb="10">
      <t>キ</t>
    </rPh>
    <rPh sb="13" eb="14">
      <t>ホン</t>
    </rPh>
    <rPh sb="15" eb="17">
      <t>ショウカイ</t>
    </rPh>
    <rPh sb="18" eb="21">
      <t>トショカン</t>
    </rPh>
    <rPh sb="21" eb="23">
      <t>ケンガク</t>
    </rPh>
    <rPh sb="24" eb="25">
      <t>トウ</t>
    </rPh>
    <phoneticPr fontId="4"/>
  </si>
  <si>
    <t>第２回市立高校４校POPバトル</t>
    <phoneticPr fontId="4"/>
  </si>
  <si>
    <t>市立高校４校の生徒が選んだおすすめ本８冊を、高校生のオリジナルPOPとともに展示</t>
    <phoneticPr fontId="4"/>
  </si>
  <si>
    <t>地域の生きがいづくり、健康づくりを目的として事業を実施する。</t>
    <rPh sb="0" eb="2">
      <t>チイキ</t>
    </rPh>
    <rPh sb="3" eb="4">
      <t>イ</t>
    </rPh>
    <rPh sb="11" eb="13">
      <t>ケンコウ</t>
    </rPh>
    <rPh sb="17" eb="19">
      <t>モクテキ</t>
    </rPh>
    <rPh sb="22" eb="24">
      <t>ジギョウ</t>
    </rPh>
    <rPh sb="25" eb="27">
      <t>ジッシ</t>
    </rPh>
    <phoneticPr fontId="4"/>
  </si>
  <si>
    <t>西浦和小学校昔遊び指導者派遣事業</t>
    <phoneticPr fontId="4"/>
  </si>
  <si>
    <t>小学校と共催で、公民館で募集したボランティアが1年生に昔遊びを教える。</t>
    <phoneticPr fontId="4"/>
  </si>
  <si>
    <t>鴻巣市ホームページ（生涯学習課）</t>
    <rPh sb="0" eb="3">
      <t>コウノスシ</t>
    </rPh>
    <rPh sb="10" eb="12">
      <t>ショウガイ</t>
    </rPh>
    <rPh sb="12" eb="14">
      <t>ガクシュウ</t>
    </rPh>
    <rPh sb="14" eb="15">
      <t>カ</t>
    </rPh>
    <phoneticPr fontId="4"/>
  </si>
  <si>
    <t>http://www.city.kounosu.saitama.jp/kosodate/gakushu/index.html</t>
    <phoneticPr fontId="4"/>
  </si>
  <si>
    <t>子どもたちの放課後の安全・安心な居場所づくり</t>
    <rPh sb="0" eb="1">
      <t>コ</t>
    </rPh>
    <rPh sb="6" eb="9">
      <t>ホウカゴ</t>
    </rPh>
    <rPh sb="10" eb="12">
      <t>アンゼン</t>
    </rPh>
    <rPh sb="13" eb="15">
      <t>アンシン</t>
    </rPh>
    <rPh sb="16" eb="19">
      <t>イバショ</t>
    </rPh>
    <phoneticPr fontId="4"/>
  </si>
  <si>
    <t>会議数
（R1）</t>
    <phoneticPr fontId="4"/>
  </si>
  <si>
    <t>障害者のための社会参加支援講座　「料理教室」</t>
    <phoneticPr fontId="4"/>
  </si>
  <si>
    <t>障害者が料理を楽しみ交流を深める講座である。</t>
    <phoneticPr fontId="4"/>
  </si>
  <si>
    <t>まちづくり協議会と市長部局との共催で、公民館利用団体の演奏とホタル鑑賞を行い、地域の活性化を図る。</t>
    <phoneticPr fontId="4"/>
  </si>
  <si>
    <t>託児付き救命講習</t>
    <phoneticPr fontId="4"/>
  </si>
  <si>
    <t>子育ての不安解消を目的に、小児・乳児への応急手当ての方法をAEDを用いた学習である。</t>
    <phoneticPr fontId="4"/>
  </si>
  <si>
    <t>公民館おはなし会</t>
    <phoneticPr fontId="4"/>
  </si>
  <si>
    <t>職員が公民館を訪問しおはなし会を行う。</t>
    <phoneticPr fontId="4"/>
  </si>
  <si>
    <t>コミュニティセンターおはなし会</t>
    <rPh sb="14" eb="15">
      <t>カイ</t>
    </rPh>
    <phoneticPr fontId="4"/>
  </si>
  <si>
    <t>職員がコミュニティセンターを訪問しおはなし会を行う。</t>
    <phoneticPr fontId="4"/>
  </si>
  <si>
    <t>なかよし広場</t>
    <rPh sb="4" eb="6">
      <t>ヒロバ</t>
    </rPh>
    <phoneticPr fontId="4"/>
  </si>
  <si>
    <t>幼児とその親の居場所づくりを支援し、保健師による相談・測定を行った。</t>
    <phoneticPr fontId="4"/>
  </si>
  <si>
    <t>子育てサロン「のこのこ」</t>
    <phoneticPr fontId="4"/>
  </si>
  <si>
    <t>子育て中の親が、子どもと気軽に参加でき、仲間づくりをする。保健師による育児相談、ミニ講座を実施する回もある。</t>
    <phoneticPr fontId="4"/>
  </si>
  <si>
    <t>出張おはなし会(子育て支援センター訪問）</t>
    <rPh sb="0" eb="2">
      <t>シュッチョウ</t>
    </rPh>
    <rPh sb="6" eb="7">
      <t>カイ</t>
    </rPh>
    <phoneticPr fontId="4"/>
  </si>
  <si>
    <t>絵本の読み聞かせ、手遊び等</t>
    <rPh sb="9" eb="11">
      <t>テアソ</t>
    </rPh>
    <rPh sb="12" eb="13">
      <t>トウ</t>
    </rPh>
    <phoneticPr fontId="4"/>
  </si>
  <si>
    <t>初めてのパソコン教室</t>
    <rPh sb="0" eb="1">
      <t>ハジ</t>
    </rPh>
    <rPh sb="8" eb="10">
      <t>キョウシツ</t>
    </rPh>
    <phoneticPr fontId="4"/>
  </si>
  <si>
    <t>近隣の中学校を会場にして、パソコンの基本操作やはがき印刷に挑戦した。</t>
    <phoneticPr fontId="4"/>
  </si>
  <si>
    <t>タブレット教室</t>
    <rPh sb="5" eb="7">
      <t>キョウシツ</t>
    </rPh>
    <phoneticPr fontId="4"/>
  </si>
  <si>
    <t>学校の夏休みの期間を利用し、中学校のパソコン教室で、学校の先生と生徒が講師となり指導する。</t>
    <phoneticPr fontId="4"/>
  </si>
  <si>
    <t>祖父母向け、乳幼児・小学生への絵本の読み聞かせ・わらべうた等</t>
    <phoneticPr fontId="4"/>
  </si>
  <si>
    <t>工作教室・お楽しみ会・映画会</t>
    <rPh sb="0" eb="2">
      <t>コウサク</t>
    </rPh>
    <rPh sb="2" eb="4">
      <t>キョウシツ</t>
    </rPh>
    <rPh sb="6" eb="7">
      <t>タノ</t>
    </rPh>
    <rPh sb="9" eb="10">
      <t>カイ</t>
    </rPh>
    <phoneticPr fontId="4"/>
  </si>
  <si>
    <t>工作教室、子ども映画会・名作映画会</t>
    <rPh sb="0" eb="2">
      <t>コウサク</t>
    </rPh>
    <rPh sb="2" eb="4">
      <t>キョウシツ</t>
    </rPh>
    <phoneticPr fontId="4"/>
  </si>
  <si>
    <t>講座</t>
    <phoneticPr fontId="4"/>
  </si>
  <si>
    <t>鉄道、歴史講座等</t>
    <rPh sb="0" eb="2">
      <t>テツドウ</t>
    </rPh>
    <rPh sb="3" eb="5">
      <t>レキシ</t>
    </rPh>
    <rPh sb="5" eb="7">
      <t>コウザ</t>
    </rPh>
    <rPh sb="7" eb="8">
      <t>トウ</t>
    </rPh>
    <phoneticPr fontId="4"/>
  </si>
  <si>
    <t>健康講座～目の健康を守るために知っておきたいこと～</t>
    <phoneticPr fontId="4"/>
  </si>
  <si>
    <t>専門医から、目の健康にまつわる最新の医療について学んだ。</t>
    <phoneticPr fontId="4"/>
  </si>
  <si>
    <t>冬休み子ども公民館/ボルダリング教室</t>
    <phoneticPr fontId="4"/>
  </si>
  <si>
    <t>小学生を対象に行うボルダリング教室</t>
    <phoneticPr fontId="4"/>
  </si>
  <si>
    <t>若者事業/プロが教えるイタリアン料理</t>
    <phoneticPr fontId="4"/>
  </si>
  <si>
    <t>若者を対象にイタリアン料理を学び、交流を深める教室</t>
    <phoneticPr fontId="4"/>
  </si>
  <si>
    <t>創業相談会等</t>
    <rPh sb="2" eb="4">
      <t>ソウダン</t>
    </rPh>
    <rPh sb="4" eb="5">
      <t>カイ</t>
    </rPh>
    <rPh sb="5" eb="6">
      <t>トウ</t>
    </rPh>
    <phoneticPr fontId="4"/>
  </si>
  <si>
    <t>創業に関する相談会等</t>
    <rPh sb="3" eb="4">
      <t>カン</t>
    </rPh>
    <rPh sb="6" eb="8">
      <t>ソウダン</t>
    </rPh>
    <rPh sb="8" eb="9">
      <t>カイ</t>
    </rPh>
    <rPh sb="9" eb="10">
      <t>トウ</t>
    </rPh>
    <phoneticPr fontId="4"/>
  </si>
  <si>
    <t>バリアフリー映画会</t>
    <rPh sb="6" eb="8">
      <t>エイガ</t>
    </rPh>
    <rPh sb="8" eb="9">
      <t>カイ</t>
    </rPh>
    <phoneticPr fontId="4"/>
  </si>
  <si>
    <t>日本語字幕と音声ガイドが付いたバリアフリー映画会を開催</t>
    <phoneticPr fontId="4"/>
  </si>
  <si>
    <t>アルディージャ訪問おはなし会</t>
    <phoneticPr fontId="4"/>
  </si>
  <si>
    <t>大宮アルディージャのホームゲームに合わせ、スタジアムを訪問しておはなし会を開催</t>
    <phoneticPr fontId="4"/>
  </si>
  <si>
    <t>大学の持つ機能を地域に開放し、地域と大学の連携を図るとともに、市民の持つ高度かつ専門的な学習意欲に応えることを目的として実施。</t>
    <phoneticPr fontId="4"/>
  </si>
  <si>
    <t>～ジャパンブルー～藍染め講座</t>
    <phoneticPr fontId="4"/>
  </si>
  <si>
    <t>藍の種播きから収穫までを行い、藍の生葉で生糸を染める。</t>
    <phoneticPr fontId="4"/>
  </si>
  <si>
    <t>さいたま市親の学習ファシリテーター養成講座</t>
    <phoneticPr fontId="4"/>
  </si>
  <si>
    <t>公民館等で行われている「親の学習事業」の進行役である「さいたま市親の学習ファシリテーター」として活動するためのスキルを学ぶ講座である。</t>
    <phoneticPr fontId="4"/>
  </si>
  <si>
    <t>心と心をつないで</t>
    <rPh sb="0" eb="1">
      <t>ココロ</t>
    </rPh>
    <rPh sb="2" eb="3">
      <t>ココロ</t>
    </rPh>
    <phoneticPr fontId="4"/>
  </si>
  <si>
    <t>導犬についてデモンストレーションを交えながら学び、誰もが住みよいまちづくりについて考える。</t>
    <phoneticPr fontId="4"/>
  </si>
  <si>
    <t>学びを通して生きる力を育む生涯学習社会の推進</t>
    <rPh sb="0" eb="1">
      <t>マナ</t>
    </rPh>
    <rPh sb="3" eb="4">
      <t>トオ</t>
    </rPh>
    <rPh sb="6" eb="7">
      <t>イ</t>
    </rPh>
    <rPh sb="9" eb="10">
      <t>チカラ</t>
    </rPh>
    <rPh sb="11" eb="12">
      <t>ハグク</t>
    </rPh>
    <rPh sb="13" eb="15">
      <t>ショウガイ</t>
    </rPh>
    <rPh sb="15" eb="17">
      <t>ガクシュウ</t>
    </rPh>
    <rPh sb="17" eb="19">
      <t>シャカイ</t>
    </rPh>
    <rPh sb="20" eb="22">
      <t>スイシン</t>
    </rPh>
    <phoneticPr fontId="3"/>
  </si>
  <si>
    <t>子どもクラブ</t>
    <rPh sb="0" eb="1">
      <t>コ</t>
    </rPh>
    <phoneticPr fontId="4"/>
  </si>
  <si>
    <t>夏休み等を有効活用し、地元高校等の協力により、様々な体験型の学習を行い、事業を通して子ども同士の交流を図る。</t>
    <rPh sb="11" eb="13">
      <t>ジモト</t>
    </rPh>
    <rPh sb="13" eb="15">
      <t>コウコウ</t>
    </rPh>
    <rPh sb="15" eb="16">
      <t>トウ</t>
    </rPh>
    <rPh sb="17" eb="19">
      <t>キョウリョク</t>
    </rPh>
    <phoneticPr fontId="4"/>
  </si>
  <si>
    <t>野鳥や植物、昆虫等の観察する生きもの調査会を実施する。</t>
    <rPh sb="0" eb="2">
      <t>ヤチョウ</t>
    </rPh>
    <rPh sb="3" eb="5">
      <t>ショクブツ</t>
    </rPh>
    <rPh sb="6" eb="8">
      <t>コンチュウ</t>
    </rPh>
    <rPh sb="8" eb="9">
      <t>トウ</t>
    </rPh>
    <rPh sb="10" eb="12">
      <t>カンサツ</t>
    </rPh>
    <rPh sb="14" eb="15">
      <t>イ</t>
    </rPh>
    <rPh sb="18" eb="21">
      <t>チョウサカイ</t>
    </rPh>
    <rPh sb="22" eb="24">
      <t>ジッシ</t>
    </rPh>
    <phoneticPr fontId="4"/>
  </si>
  <si>
    <t>チャレンジ!シニア講座</t>
    <rPh sb="9" eb="11">
      <t>コウザ</t>
    </rPh>
    <phoneticPr fontId="4"/>
  </si>
  <si>
    <t>高年者が明るく元気で潤いのある生活を送れるよう新たな生涯学習の機会を提供するとともに、悪徳商法についての講演や事例に基づき防犯対策等を学んだ。</t>
    <rPh sb="0" eb="3">
      <t>コウネンシャ</t>
    </rPh>
    <rPh sb="4" eb="5">
      <t>アカ</t>
    </rPh>
    <rPh sb="7" eb="9">
      <t>ゲンキ</t>
    </rPh>
    <rPh sb="10" eb="11">
      <t>ウルオ</t>
    </rPh>
    <rPh sb="15" eb="17">
      <t>セイカツ</t>
    </rPh>
    <rPh sb="18" eb="19">
      <t>オク</t>
    </rPh>
    <rPh sb="23" eb="24">
      <t>アラ</t>
    </rPh>
    <rPh sb="26" eb="28">
      <t>ショウガイ</t>
    </rPh>
    <rPh sb="28" eb="30">
      <t>ガクシュウ</t>
    </rPh>
    <rPh sb="31" eb="33">
      <t>キカイ</t>
    </rPh>
    <rPh sb="34" eb="36">
      <t>テイキョウ</t>
    </rPh>
    <rPh sb="43" eb="45">
      <t>アクトク</t>
    </rPh>
    <rPh sb="55" eb="57">
      <t>ジレイ</t>
    </rPh>
    <rPh sb="58" eb="59">
      <t>モト</t>
    </rPh>
    <rPh sb="65" eb="66">
      <t>トウ</t>
    </rPh>
    <phoneticPr fontId="4"/>
  </si>
  <si>
    <t>健康講座</t>
    <rPh sb="0" eb="2">
      <t>ケンコウ</t>
    </rPh>
    <rPh sb="2" eb="4">
      <t>コウザ</t>
    </rPh>
    <phoneticPr fontId="5"/>
  </si>
  <si>
    <t>うたごえひろば</t>
    <phoneticPr fontId="4"/>
  </si>
  <si>
    <t>参加者の交流の場を提供するとともに、地域住民へ文化センター施設を広める。</t>
    <rPh sb="0" eb="3">
      <t>サンカシャ</t>
    </rPh>
    <rPh sb="4" eb="6">
      <t>コウリュウ</t>
    </rPh>
    <rPh sb="7" eb="8">
      <t>バ</t>
    </rPh>
    <rPh sb="9" eb="11">
      <t>テイキョウ</t>
    </rPh>
    <rPh sb="18" eb="20">
      <t>チイキ</t>
    </rPh>
    <rPh sb="20" eb="22">
      <t>ジュウミン</t>
    </rPh>
    <rPh sb="23" eb="25">
      <t>ブンカ</t>
    </rPh>
    <rPh sb="29" eb="31">
      <t>シセツ</t>
    </rPh>
    <rPh sb="32" eb="33">
      <t>ヒロ</t>
    </rPh>
    <phoneticPr fontId="4"/>
  </si>
  <si>
    <t>R2</t>
    <phoneticPr fontId="4"/>
  </si>
  <si>
    <t>戸田市生涯学習人材バンク「人材の森」</t>
    <rPh sb="0" eb="3">
      <t>トダシ</t>
    </rPh>
    <rPh sb="3" eb="7">
      <t>ショウガイガクシュウ</t>
    </rPh>
    <rPh sb="7" eb="9">
      <t>ジンザイ</t>
    </rPh>
    <rPh sb="13" eb="15">
      <t>ジンザイ</t>
    </rPh>
    <rPh sb="16" eb="17">
      <t>モリ</t>
    </rPh>
    <phoneticPr fontId="4"/>
  </si>
  <si>
    <t>旧高橋家住宅央六ボランティア</t>
    <rPh sb="0" eb="1">
      <t>キュウ</t>
    </rPh>
    <rPh sb="1" eb="4">
      <t>タカハシケ</t>
    </rPh>
    <rPh sb="4" eb="6">
      <t>ジュウタク</t>
    </rPh>
    <rPh sb="6" eb="7">
      <t>オウ</t>
    </rPh>
    <rPh sb="7" eb="8">
      <t>ロク</t>
    </rPh>
    <phoneticPr fontId="17"/>
  </si>
  <si>
    <t>旧高橋家住宅登録ボランティア</t>
  </si>
  <si>
    <t>ひいらぎ２００３</t>
  </si>
  <si>
    <t>旧高橋家住宅活用事業</t>
    <rPh sb="0" eb="1">
      <t>キュウ</t>
    </rPh>
    <rPh sb="1" eb="4">
      <t>タカハシケ</t>
    </rPh>
    <rPh sb="4" eb="6">
      <t>ジュウタク</t>
    </rPh>
    <rPh sb="6" eb="8">
      <t>カツヨウ</t>
    </rPh>
    <rPh sb="8" eb="10">
      <t>ジギョウ</t>
    </rPh>
    <phoneticPr fontId="17"/>
  </si>
  <si>
    <t>郷土への理解を図るため、重要文化財「旧高橋家住宅」を活用し、地域の郷土食や年中行事に関する体験学習などを実施した。</t>
    <rPh sb="0" eb="2">
      <t>キョウド</t>
    </rPh>
    <rPh sb="4" eb="6">
      <t>リカイ</t>
    </rPh>
    <rPh sb="7" eb="8">
      <t>ハカ</t>
    </rPh>
    <rPh sb="12" eb="14">
      <t>ジュウヨウ</t>
    </rPh>
    <rPh sb="14" eb="17">
      <t>ブンカザイ</t>
    </rPh>
    <rPh sb="18" eb="19">
      <t>キュウ</t>
    </rPh>
    <rPh sb="19" eb="22">
      <t>タカハシケ</t>
    </rPh>
    <rPh sb="22" eb="24">
      <t>ジュウタク</t>
    </rPh>
    <rPh sb="26" eb="28">
      <t>カツヨウ</t>
    </rPh>
    <rPh sb="30" eb="32">
      <t>チイキ</t>
    </rPh>
    <rPh sb="33" eb="35">
      <t>キョウド</t>
    </rPh>
    <rPh sb="35" eb="36">
      <t>ショク</t>
    </rPh>
    <rPh sb="37" eb="39">
      <t>ネンチュウ</t>
    </rPh>
    <rPh sb="39" eb="41">
      <t>ギョウジ</t>
    </rPh>
    <rPh sb="42" eb="43">
      <t>カン</t>
    </rPh>
    <rPh sb="45" eb="47">
      <t>タイケン</t>
    </rPh>
    <rPh sb="47" eb="49">
      <t>ガクシュウ</t>
    </rPh>
    <rPh sb="52" eb="54">
      <t>ジッシ</t>
    </rPh>
    <phoneticPr fontId="17"/>
  </si>
  <si>
    <t>第34回企画展「朝霞から見る古墳の出現」</t>
    <rPh sb="0" eb="1">
      <t>ダイ</t>
    </rPh>
    <rPh sb="3" eb="4">
      <t>カイ</t>
    </rPh>
    <rPh sb="4" eb="7">
      <t>キカクテン</t>
    </rPh>
    <rPh sb="8" eb="10">
      <t>アサカ</t>
    </rPh>
    <rPh sb="12" eb="13">
      <t>ミ</t>
    </rPh>
    <rPh sb="14" eb="16">
      <t>コフン</t>
    </rPh>
    <rPh sb="17" eb="19">
      <t>シュツゲン</t>
    </rPh>
    <phoneticPr fontId="17"/>
  </si>
  <si>
    <t>墳墓とその出土土器に着目し、朝霞地域の側から見た古墳の出現、それに伴う当時の人の動きや地域色について紹介した。</t>
    <rPh sb="0" eb="2">
      <t>フンボ</t>
    </rPh>
    <rPh sb="5" eb="7">
      <t>シュツド</t>
    </rPh>
    <rPh sb="7" eb="9">
      <t>ドキ</t>
    </rPh>
    <rPh sb="10" eb="12">
      <t>チャクモク</t>
    </rPh>
    <rPh sb="14" eb="16">
      <t>アサカ</t>
    </rPh>
    <rPh sb="16" eb="18">
      <t>チイキ</t>
    </rPh>
    <rPh sb="19" eb="20">
      <t>ガワ</t>
    </rPh>
    <rPh sb="22" eb="23">
      <t>ミ</t>
    </rPh>
    <rPh sb="24" eb="26">
      <t>コフン</t>
    </rPh>
    <rPh sb="27" eb="29">
      <t>シュツゲン</t>
    </rPh>
    <rPh sb="33" eb="34">
      <t>トモナ</t>
    </rPh>
    <rPh sb="35" eb="37">
      <t>トウジ</t>
    </rPh>
    <rPh sb="38" eb="39">
      <t>ヒト</t>
    </rPh>
    <rPh sb="40" eb="41">
      <t>ウゴ</t>
    </rPh>
    <rPh sb="43" eb="45">
      <t>チイキ</t>
    </rPh>
    <rPh sb="45" eb="46">
      <t>ショク</t>
    </rPh>
    <rPh sb="50" eb="52">
      <t>ショウカイ</t>
    </rPh>
    <phoneticPr fontId="17"/>
  </si>
  <si>
    <t>テーマ展示</t>
    <rPh sb="3" eb="5">
      <t>テンジ</t>
    </rPh>
    <phoneticPr fontId="17"/>
  </si>
  <si>
    <t>テーマを決めて収蔵資料などを紹介する展示を実施した。</t>
    <rPh sb="4" eb="5">
      <t>キ</t>
    </rPh>
    <rPh sb="7" eb="9">
      <t>シュウゾウ</t>
    </rPh>
    <rPh sb="9" eb="11">
      <t>シリョウ</t>
    </rPh>
    <rPh sb="14" eb="16">
      <t>ショウカイ</t>
    </rPh>
    <rPh sb="18" eb="20">
      <t>テンジ</t>
    </rPh>
    <rPh sb="21" eb="23">
      <t>ジッシ</t>
    </rPh>
    <phoneticPr fontId="17"/>
  </si>
  <si>
    <t>ギャラリー展示</t>
    <rPh sb="5" eb="7">
      <t>テンジ</t>
    </rPh>
    <phoneticPr fontId="17"/>
  </si>
  <si>
    <t>ワークショップで制作した絵画などを、博物館ギャラリーで展示。</t>
    <rPh sb="8" eb="10">
      <t>セイサク</t>
    </rPh>
    <rPh sb="12" eb="14">
      <t>カイガ</t>
    </rPh>
    <rPh sb="18" eb="21">
      <t>ハクブツカン</t>
    </rPh>
    <rPh sb="27" eb="29">
      <t>テンジ</t>
    </rPh>
    <phoneticPr fontId="17"/>
  </si>
  <si>
    <t>古文書講座</t>
    <rPh sb="0" eb="3">
      <t>コモンジョ</t>
    </rPh>
    <rPh sb="3" eb="5">
      <t>コウザ</t>
    </rPh>
    <phoneticPr fontId="17"/>
  </si>
  <si>
    <t>市内に残された古文書を読み解き、地域の歴史を学習した。</t>
    <rPh sb="0" eb="2">
      <t>シナイ</t>
    </rPh>
    <rPh sb="3" eb="4">
      <t>ノコ</t>
    </rPh>
    <rPh sb="7" eb="10">
      <t>コモンジョ</t>
    </rPh>
    <rPh sb="11" eb="12">
      <t>ヨ</t>
    </rPh>
    <rPh sb="13" eb="14">
      <t>ト</t>
    </rPh>
    <rPh sb="16" eb="18">
      <t>チイキ</t>
    </rPh>
    <rPh sb="19" eb="21">
      <t>レキシ</t>
    </rPh>
    <rPh sb="22" eb="24">
      <t>ガクシュウ</t>
    </rPh>
    <phoneticPr fontId="17"/>
  </si>
  <si>
    <t>博物館体験教室</t>
    <rPh sb="0" eb="3">
      <t>ハクブツカン</t>
    </rPh>
    <rPh sb="3" eb="5">
      <t>タイケン</t>
    </rPh>
    <rPh sb="5" eb="7">
      <t>キョウシツ</t>
    </rPh>
    <phoneticPr fontId="17"/>
  </si>
  <si>
    <t>郷土史や伝統文化への興味と理解を図るため、体験学習を実施。</t>
    <rPh sb="0" eb="2">
      <t>キョウド</t>
    </rPh>
    <rPh sb="2" eb="3">
      <t>フミ</t>
    </rPh>
    <rPh sb="4" eb="6">
      <t>デントウ</t>
    </rPh>
    <rPh sb="6" eb="8">
      <t>ブンカ</t>
    </rPh>
    <rPh sb="10" eb="12">
      <t>キョウミ</t>
    </rPh>
    <rPh sb="13" eb="15">
      <t>リカイ</t>
    </rPh>
    <rPh sb="16" eb="17">
      <t>ハカ</t>
    </rPh>
    <rPh sb="21" eb="22">
      <t>カラダ</t>
    </rPh>
    <rPh sb="22" eb="23">
      <t>ゲン</t>
    </rPh>
    <rPh sb="23" eb="25">
      <t>ガクシュウ</t>
    </rPh>
    <rPh sb="26" eb="28">
      <t>ジッシ</t>
    </rPh>
    <phoneticPr fontId="17"/>
  </si>
  <si>
    <t>夏休み体験教室</t>
    <rPh sb="0" eb="2">
      <t>ナツヤス</t>
    </rPh>
    <rPh sb="3" eb="5">
      <t>タイケン</t>
    </rPh>
    <rPh sb="5" eb="7">
      <t>キョウシツ</t>
    </rPh>
    <phoneticPr fontId="17"/>
  </si>
  <si>
    <t>小学生の郷土の自然や歴史への関心を図る体験教室を実施。</t>
    <rPh sb="0" eb="3">
      <t>ショウガクセイ</t>
    </rPh>
    <rPh sb="4" eb="6">
      <t>キョウド</t>
    </rPh>
    <rPh sb="7" eb="9">
      <t>シゼン</t>
    </rPh>
    <rPh sb="10" eb="12">
      <t>レキシ</t>
    </rPh>
    <rPh sb="14" eb="16">
      <t>カンシン</t>
    </rPh>
    <rPh sb="17" eb="18">
      <t>ハカ</t>
    </rPh>
    <rPh sb="19" eb="21">
      <t>タイケン</t>
    </rPh>
    <rPh sb="21" eb="23">
      <t>キョウシツ</t>
    </rPh>
    <rPh sb="24" eb="26">
      <t>ジッシ</t>
    </rPh>
    <phoneticPr fontId="17"/>
  </si>
  <si>
    <t>夏休み子ども料理教室</t>
  </si>
  <si>
    <t>市内の本格イタリアンレストランの協力のもと、子どもが料理を作る体験をする。作った料理を保護者へ提供することで、家庭内の絆を育みながら食育を行う機会を提供する。</t>
    <rPh sb="0" eb="2">
      <t>シナイ</t>
    </rPh>
    <rPh sb="3" eb="5">
      <t>ホンカク</t>
    </rPh>
    <rPh sb="16" eb="18">
      <t>キョウリョク</t>
    </rPh>
    <rPh sb="22" eb="23">
      <t>コ</t>
    </rPh>
    <rPh sb="26" eb="28">
      <t>リョウリ</t>
    </rPh>
    <rPh sb="29" eb="30">
      <t>ツク</t>
    </rPh>
    <rPh sb="31" eb="33">
      <t>タイケン</t>
    </rPh>
    <rPh sb="37" eb="38">
      <t>ツク</t>
    </rPh>
    <rPh sb="40" eb="42">
      <t>リョウリ</t>
    </rPh>
    <rPh sb="43" eb="46">
      <t>ホゴシャ</t>
    </rPh>
    <rPh sb="47" eb="49">
      <t>テイキョウ</t>
    </rPh>
    <rPh sb="55" eb="58">
      <t>カテイナイ</t>
    </rPh>
    <rPh sb="59" eb="60">
      <t>キズナ</t>
    </rPh>
    <rPh sb="66" eb="68">
      <t>ショクイク</t>
    </rPh>
    <rPh sb="69" eb="70">
      <t>オコナ</t>
    </rPh>
    <rPh sb="71" eb="73">
      <t>キカイ</t>
    </rPh>
    <rPh sb="74" eb="76">
      <t>テイキョウ</t>
    </rPh>
    <phoneticPr fontId="17"/>
  </si>
  <si>
    <t>テーマ展示「丸沼芸術のコレクション」</t>
    <rPh sb="3" eb="5">
      <t>テンジ</t>
    </rPh>
    <rPh sb="6" eb="7">
      <t>マル</t>
    </rPh>
    <rPh sb="7" eb="8">
      <t>ヌマ</t>
    </rPh>
    <rPh sb="8" eb="10">
      <t>ゲイジュツ</t>
    </rPh>
    <phoneticPr fontId="17"/>
  </si>
  <si>
    <t>創設35周年を迎えた市内の「丸沼芸術の森」との共催により、コレクションから「花」と「人」をテーマに厳選された31点の優品を紹介。</t>
    <rPh sb="0" eb="2">
      <t>ソウセツ</t>
    </rPh>
    <rPh sb="4" eb="6">
      <t>シュウネン</t>
    </rPh>
    <rPh sb="7" eb="8">
      <t>ムカ</t>
    </rPh>
    <rPh sb="10" eb="12">
      <t>シナイ</t>
    </rPh>
    <rPh sb="14" eb="15">
      <t>マル</t>
    </rPh>
    <rPh sb="15" eb="16">
      <t>ヌマ</t>
    </rPh>
    <rPh sb="16" eb="18">
      <t>ゲイジュツ</t>
    </rPh>
    <rPh sb="19" eb="20">
      <t>モリ</t>
    </rPh>
    <rPh sb="23" eb="25">
      <t>キョウサイ</t>
    </rPh>
    <rPh sb="38" eb="39">
      <t>ハナ</t>
    </rPh>
    <rPh sb="42" eb="43">
      <t>ヒト</t>
    </rPh>
    <rPh sb="49" eb="51">
      <t>ゲンセン</t>
    </rPh>
    <rPh sb="56" eb="57">
      <t>テン</t>
    </rPh>
    <rPh sb="58" eb="59">
      <t>ユウ</t>
    </rPh>
    <rPh sb="59" eb="60">
      <t>ヒン</t>
    </rPh>
    <rPh sb="61" eb="63">
      <t>ショウカイ</t>
    </rPh>
    <phoneticPr fontId="17"/>
  </si>
  <si>
    <t>いろは大学（テレビ朝日講座）</t>
  </si>
  <si>
    <t>60歳以上を対象とした事業。歴史・文学・ものづくり等を学習しながら仲間作りを図る。
また、受講生が企画・運営する自主事業も実施。5/22 ニュース番組の裏側 テレビ朝日講座でテレビ朝日アナウンサーによる講座を実施。</t>
  </si>
  <si>
    <t>女子力向上委員会</t>
  </si>
  <si>
    <t>10代～20代の若い世代に地域活動・地域活動拠点として公共施設に興味を
持ってもうための自分磨きワークショップ。11/9POLAによるメイクレッスン
11/16美容室Blossom(ブロッサム）によるヘアメイクレッスン。</t>
  </si>
  <si>
    <t>和光市民大学（特別講座）</t>
    <rPh sb="0" eb="2">
      <t>ワコウ</t>
    </rPh>
    <rPh sb="2" eb="4">
      <t>シミン</t>
    </rPh>
    <rPh sb="4" eb="6">
      <t>ダイガク</t>
    </rPh>
    <rPh sb="7" eb="9">
      <t>トクベツ</t>
    </rPh>
    <rPh sb="9" eb="11">
      <t>コウザ</t>
    </rPh>
    <phoneticPr fontId="3"/>
  </si>
  <si>
    <t>食品メーカーから講師を招き、「食」をテーマにした講演会を実施</t>
    <rPh sb="0" eb="2">
      <t>ショクヒン</t>
    </rPh>
    <rPh sb="8" eb="10">
      <t>コウシ</t>
    </rPh>
    <rPh sb="11" eb="12">
      <t>マネ</t>
    </rPh>
    <rPh sb="15" eb="16">
      <t>ショク</t>
    </rPh>
    <rPh sb="24" eb="27">
      <t>コウエンカイ</t>
    </rPh>
    <rPh sb="28" eb="30">
      <t>ジッシ</t>
    </rPh>
    <phoneticPr fontId="3"/>
  </si>
  <si>
    <t>シニア向け　もつと使おう!楽しいスマホ講座</t>
  </si>
  <si>
    <t>NPO法人シニアSOHO世田谷と連携し、シニア世代のICTの効果的活用を目的とした講座を開催</t>
    <phoneticPr fontId="4"/>
  </si>
  <si>
    <t>新座市内大学公開講座</t>
    <rPh sb="0" eb="4">
      <t>ニイザシナイ</t>
    </rPh>
    <rPh sb="4" eb="6">
      <t>ダイガク</t>
    </rPh>
    <rPh sb="6" eb="8">
      <t>コウカイ</t>
    </rPh>
    <rPh sb="8" eb="10">
      <t>コウザ</t>
    </rPh>
    <phoneticPr fontId="22"/>
  </si>
  <si>
    <t>市内3大学の協力の下、各大学の持つ人材・施設を活用するとともに、個々の大学の特性を生かし専門的で質の高い講座を開設。</t>
    <rPh sb="0" eb="2">
      <t>シナイ</t>
    </rPh>
    <rPh sb="3" eb="5">
      <t>ダイガク</t>
    </rPh>
    <rPh sb="6" eb="8">
      <t>キョウリョク</t>
    </rPh>
    <rPh sb="9" eb="10">
      <t>シタ</t>
    </rPh>
    <rPh sb="11" eb="14">
      <t>カクダイガク</t>
    </rPh>
    <rPh sb="15" eb="16">
      <t>モ</t>
    </rPh>
    <rPh sb="17" eb="19">
      <t>ジンザイ</t>
    </rPh>
    <rPh sb="20" eb="22">
      <t>シセツ</t>
    </rPh>
    <rPh sb="23" eb="25">
      <t>カツヨウ</t>
    </rPh>
    <rPh sb="32" eb="34">
      <t>ココ</t>
    </rPh>
    <rPh sb="35" eb="37">
      <t>ダイガク</t>
    </rPh>
    <rPh sb="38" eb="40">
      <t>トクセイ</t>
    </rPh>
    <rPh sb="41" eb="42">
      <t>ナマ</t>
    </rPh>
    <rPh sb="44" eb="47">
      <t>センモンテキ</t>
    </rPh>
    <rPh sb="48" eb="49">
      <t>シツ</t>
    </rPh>
    <rPh sb="50" eb="51">
      <t>タカ</t>
    </rPh>
    <rPh sb="52" eb="54">
      <t>コウザ</t>
    </rPh>
    <rPh sb="55" eb="57">
      <t>カイセツ</t>
    </rPh>
    <phoneticPr fontId="22"/>
  </si>
  <si>
    <t>家庭教育学級講演会</t>
    <phoneticPr fontId="4"/>
  </si>
  <si>
    <t>近隣の小学校及びＰＴＡと連携し、家庭教育をテーマとした講演会を開催するための企画準備会を実施。</t>
    <phoneticPr fontId="17"/>
  </si>
  <si>
    <t>プログラミング教室</t>
    <phoneticPr fontId="4"/>
  </si>
  <si>
    <t>新座総合技術高等学校の協力を得て、教諭、生徒を講師として招聘し、開催した。</t>
    <phoneticPr fontId="4"/>
  </si>
  <si>
    <t>おばけ屋敷へようこそ</t>
    <rPh sb="3" eb="5">
      <t>ヤシキ</t>
    </rPh>
    <phoneticPr fontId="2"/>
  </si>
  <si>
    <t>東洋大学講師派遣事業共催で、自国の歴史について理解を深める事業を開催。</t>
    <rPh sb="0" eb="2">
      <t>トウヨウ</t>
    </rPh>
    <rPh sb="2" eb="4">
      <t>ダイガク</t>
    </rPh>
    <rPh sb="4" eb="6">
      <t>コウシ</t>
    </rPh>
    <rPh sb="6" eb="8">
      <t>ハケン</t>
    </rPh>
    <rPh sb="8" eb="10">
      <t>ジギョウ</t>
    </rPh>
    <rPh sb="10" eb="12">
      <t>キョウサイ</t>
    </rPh>
    <rPh sb="14" eb="16">
      <t>ジコク</t>
    </rPh>
    <rPh sb="17" eb="19">
      <t>レキシ</t>
    </rPh>
    <rPh sb="23" eb="25">
      <t>リカイ</t>
    </rPh>
    <rPh sb="26" eb="27">
      <t>フカ</t>
    </rPh>
    <rPh sb="29" eb="31">
      <t>ジギョウ</t>
    </rPh>
    <rPh sb="32" eb="34">
      <t>カイサイ</t>
    </rPh>
    <phoneticPr fontId="23"/>
  </si>
  <si>
    <t>出前講座</t>
    <rPh sb="0" eb="2">
      <t>デマエ</t>
    </rPh>
    <rPh sb="2" eb="4">
      <t>コウザ</t>
    </rPh>
    <phoneticPr fontId="22"/>
  </si>
  <si>
    <t>新座市民総合大学</t>
    <rPh sb="0" eb="3">
      <t>ニイザシ</t>
    </rPh>
    <rPh sb="3" eb="4">
      <t>ミン</t>
    </rPh>
    <rPh sb="4" eb="6">
      <t>ソウゴウ</t>
    </rPh>
    <rPh sb="6" eb="8">
      <t>ダイガク</t>
    </rPh>
    <phoneticPr fontId="22"/>
  </si>
  <si>
    <t>ボッチャ体験講座</t>
    <rPh sb="4" eb="6">
      <t>タイケン</t>
    </rPh>
    <rPh sb="6" eb="8">
      <t>コウザ</t>
    </rPh>
    <phoneticPr fontId="22"/>
  </si>
  <si>
    <t>市長部局のオリンピック・パラリンピック推進室と連携し、埼玉県ボッチャ協会の講師を招聘し開催した。</t>
    <rPh sb="0" eb="2">
      <t>シチョウ</t>
    </rPh>
    <rPh sb="2" eb="4">
      <t>ブキョク</t>
    </rPh>
    <rPh sb="19" eb="21">
      <t>スイシン</t>
    </rPh>
    <rPh sb="21" eb="22">
      <t>シツ</t>
    </rPh>
    <rPh sb="23" eb="25">
      <t>レンケイ</t>
    </rPh>
    <rPh sb="27" eb="30">
      <t>サイタマケン</t>
    </rPh>
    <rPh sb="34" eb="36">
      <t>キョウカイ</t>
    </rPh>
    <rPh sb="37" eb="39">
      <t>コウシ</t>
    </rPh>
    <rPh sb="40" eb="42">
      <t>ショウヘイ</t>
    </rPh>
    <rPh sb="43" eb="45">
      <t>カイサイ</t>
    </rPh>
    <phoneticPr fontId="4"/>
  </si>
  <si>
    <t>みるく広場</t>
  </si>
  <si>
    <t>NPO法人新座子育てネットワークと連携し、地域の子育てを考える講座を開催</t>
    <phoneticPr fontId="4"/>
  </si>
  <si>
    <t>市内3大学の協力の下、各大学の持つ人材・施設を活用するとともに、個々の大学の特性をいかし、専門的で質の高い講座を開設。</t>
    <rPh sb="0" eb="2">
      <t>シナイ</t>
    </rPh>
    <rPh sb="3" eb="5">
      <t>ダイガク</t>
    </rPh>
    <rPh sb="6" eb="8">
      <t>キョウリョク</t>
    </rPh>
    <rPh sb="9" eb="10">
      <t>シタ</t>
    </rPh>
    <rPh sb="11" eb="14">
      <t>カクダイガク</t>
    </rPh>
    <rPh sb="15" eb="16">
      <t>モ</t>
    </rPh>
    <rPh sb="17" eb="19">
      <t>ジンザイ</t>
    </rPh>
    <rPh sb="20" eb="22">
      <t>シセツ</t>
    </rPh>
    <rPh sb="23" eb="25">
      <t>カツヨウ</t>
    </rPh>
    <rPh sb="32" eb="34">
      <t>ココ</t>
    </rPh>
    <rPh sb="35" eb="37">
      <t>ダイガク</t>
    </rPh>
    <rPh sb="38" eb="40">
      <t>トクセイ</t>
    </rPh>
    <rPh sb="45" eb="48">
      <t>センモンテキ</t>
    </rPh>
    <rPh sb="49" eb="50">
      <t>シツ</t>
    </rPh>
    <rPh sb="51" eb="52">
      <t>タカ</t>
    </rPh>
    <rPh sb="53" eb="55">
      <t>コウザ</t>
    </rPh>
    <rPh sb="56" eb="58">
      <t>カイセツ</t>
    </rPh>
    <phoneticPr fontId="22"/>
  </si>
  <si>
    <t>子ども大学にいざ</t>
    <rPh sb="0" eb="1">
      <t>コ</t>
    </rPh>
    <rPh sb="3" eb="5">
      <t>ダイガク</t>
    </rPh>
    <phoneticPr fontId="22"/>
  </si>
  <si>
    <t>市内大学や市民団体などの協力の下、子どもの知的好奇心を刺激する学びの機会を提供するために開校。</t>
    <rPh sb="0" eb="2">
      <t>シナイ</t>
    </rPh>
    <rPh sb="2" eb="4">
      <t>ダイガク</t>
    </rPh>
    <rPh sb="5" eb="7">
      <t>シミン</t>
    </rPh>
    <rPh sb="7" eb="9">
      <t>ダンタイ</t>
    </rPh>
    <rPh sb="12" eb="14">
      <t>キョウリョク</t>
    </rPh>
    <rPh sb="15" eb="16">
      <t>モト</t>
    </rPh>
    <rPh sb="17" eb="18">
      <t>コ</t>
    </rPh>
    <rPh sb="21" eb="23">
      <t>チテキ</t>
    </rPh>
    <rPh sb="23" eb="26">
      <t>コウキシン</t>
    </rPh>
    <rPh sb="27" eb="29">
      <t>シゲキ</t>
    </rPh>
    <rPh sb="31" eb="32">
      <t>マナ</t>
    </rPh>
    <rPh sb="34" eb="36">
      <t>キカイ</t>
    </rPh>
    <rPh sb="37" eb="39">
      <t>テイキョウ</t>
    </rPh>
    <rPh sb="44" eb="46">
      <t>カイコウ</t>
    </rPh>
    <phoneticPr fontId="22"/>
  </si>
  <si>
    <t>お洗濯講座</t>
  </si>
  <si>
    <t>ホームクリーニングのコツをプロから学び、環境対策について考える。</t>
  </si>
  <si>
    <t>Wordでつくるおしゃれなチラシ教室</t>
  </si>
  <si>
    <t>ワード機能使ってのチラシ作りを学ぶ</t>
  </si>
  <si>
    <t>男塾　～ワインの深さを勉強しよう～</t>
  </si>
  <si>
    <t>本県小川町の武蔵野ワイナリーの協力を得て、座学とワイナリー見学を実施した。</t>
  </si>
  <si>
    <t>小学生を対象として、放課後、小学校の一部を借用し、子供たちの安全・安心な活動拠点（居場所）をつくることを目的とし実施。</t>
    <phoneticPr fontId="3"/>
  </si>
  <si>
    <t>おけがわ春のふれあいフェスタ</t>
    <phoneticPr fontId="3"/>
  </si>
  <si>
    <t>みどり豊かなまちの中で、様々な人々と出会い、ふれあい、共に生きることを目指す事業である。</t>
    <phoneticPr fontId="3"/>
  </si>
  <si>
    <t>子ども大学あげお・いな・おけがわ</t>
    <phoneticPr fontId="3"/>
  </si>
  <si>
    <t>地域の大学、市町村、県が協力し、子供の知的好奇心を刺激する学びの機会を提供する事業である。</t>
    <phoneticPr fontId="3"/>
  </si>
  <si>
    <t>小学校3年生社会科見学</t>
    <phoneticPr fontId="4"/>
  </si>
  <si>
    <t>3年生の社会科見学の支援を行う事業である。</t>
    <phoneticPr fontId="4"/>
  </si>
  <si>
    <t>小学校入学を5か月後に控えた子供の保護者及び中学校入学を2か月後に控えた児童の保護者全員に「親の学習」講座を各小・中学校で実施。</t>
    <phoneticPr fontId="4"/>
  </si>
  <si>
    <t>パソコン技術の向上を目的として、ボランティア団体である桶川ＩＴネットの協力を得て、市民を対象とするパソコン講座を行った。また、パソコンサポートセンターを開設し、市民からの疑問や相談に応じた。</t>
    <phoneticPr fontId="4"/>
  </si>
  <si>
    <t>H1</t>
    <phoneticPr fontId="3"/>
  </si>
  <si>
    <t>未集計</t>
    <rPh sb="0" eb="3">
      <t>ミシュウケイ</t>
    </rPh>
    <phoneticPr fontId="3"/>
  </si>
  <si>
    <t>第三次川越市生涯学習基本計画について</t>
    <rPh sb="0" eb="3">
      <t>ダイサンジ</t>
    </rPh>
    <rPh sb="3" eb="6">
      <t>カワゴエシ</t>
    </rPh>
    <rPh sb="6" eb="8">
      <t>ショウガイ</t>
    </rPh>
    <rPh sb="8" eb="10">
      <t>ガクシュウ</t>
    </rPh>
    <rPh sb="10" eb="12">
      <t>キホン</t>
    </rPh>
    <rPh sb="12" eb="14">
      <t>ケイカク</t>
    </rPh>
    <phoneticPr fontId="14"/>
  </si>
  <si>
    <t>川越市の生涯学習</t>
    <rPh sb="0" eb="3">
      <t>カワゴエシ</t>
    </rPh>
    <rPh sb="4" eb="6">
      <t>ショウガイ</t>
    </rPh>
    <rPh sb="6" eb="8">
      <t>ガクシュウ</t>
    </rPh>
    <phoneticPr fontId="15"/>
  </si>
  <si>
    <t>川越市立博物館</t>
    <rPh sb="0" eb="4">
      <t>カワゴエシリツ</t>
    </rPh>
    <rPh sb="4" eb="7">
      <t>ハクブツカン</t>
    </rPh>
    <phoneticPr fontId="4"/>
  </si>
  <si>
    <t>https://www.city.kawagoe.saitama.jp/welcome/kankospot/hommarugotenzone/hakubutsukan/index.html</t>
  </si>
  <si>
    <t>川越・地域子どもサポート推進事業</t>
    <rPh sb="0" eb="2">
      <t>カワゴエ</t>
    </rPh>
    <rPh sb="3" eb="5">
      <t>チイキ</t>
    </rPh>
    <rPh sb="5" eb="6">
      <t>コ</t>
    </rPh>
    <rPh sb="12" eb="14">
      <t>スイシン</t>
    </rPh>
    <rPh sb="14" eb="16">
      <t>ジギョウ</t>
    </rPh>
    <phoneticPr fontId="6"/>
  </si>
  <si>
    <t>子ども達の豊かな人間性や社会性など「生きる力」を育むため、学校、家庭、地域及び社会教育施設が連携・協力し、人と人とのネットワークを構築しながら、地域ぐるみで子ども達を育てる体制を作る。</t>
    <rPh sb="0" eb="1">
      <t>コ</t>
    </rPh>
    <rPh sb="3" eb="4">
      <t>タチ</t>
    </rPh>
    <rPh sb="5" eb="6">
      <t>ユタ</t>
    </rPh>
    <rPh sb="8" eb="11">
      <t>ニンゲンセイ</t>
    </rPh>
    <rPh sb="12" eb="14">
      <t>シャカイ</t>
    </rPh>
    <rPh sb="14" eb="15">
      <t>セイ</t>
    </rPh>
    <rPh sb="18" eb="19">
      <t>イ</t>
    </rPh>
    <rPh sb="21" eb="22">
      <t>チカラ</t>
    </rPh>
    <rPh sb="24" eb="25">
      <t>ハグク</t>
    </rPh>
    <rPh sb="29" eb="31">
      <t>ガッコウ</t>
    </rPh>
    <rPh sb="32" eb="34">
      <t>カテイ</t>
    </rPh>
    <rPh sb="35" eb="37">
      <t>チイキ</t>
    </rPh>
    <rPh sb="37" eb="38">
      <t>オヨ</t>
    </rPh>
    <rPh sb="39" eb="41">
      <t>シャカイ</t>
    </rPh>
    <rPh sb="41" eb="43">
      <t>キョウイク</t>
    </rPh>
    <rPh sb="43" eb="45">
      <t>シセツ</t>
    </rPh>
    <rPh sb="46" eb="48">
      <t>レンケイ</t>
    </rPh>
    <rPh sb="49" eb="51">
      <t>キョウリョク</t>
    </rPh>
    <rPh sb="53" eb="54">
      <t>ヒト</t>
    </rPh>
    <rPh sb="55" eb="56">
      <t>ヒト</t>
    </rPh>
    <rPh sb="65" eb="67">
      <t>コウチク</t>
    </rPh>
    <rPh sb="72" eb="74">
      <t>チイキ</t>
    </rPh>
    <rPh sb="78" eb="79">
      <t>コ</t>
    </rPh>
    <rPh sb="81" eb="82">
      <t>タチ</t>
    </rPh>
    <rPh sb="83" eb="84">
      <t>ソダ</t>
    </rPh>
    <rPh sb="86" eb="88">
      <t>タイセイ</t>
    </rPh>
    <rPh sb="89" eb="90">
      <t>ツク</t>
    </rPh>
    <phoneticPr fontId="6"/>
  </si>
  <si>
    <t>バス利用における学習支援</t>
    <rPh sb="2" eb="4">
      <t>リヨウ</t>
    </rPh>
    <rPh sb="8" eb="10">
      <t>ガクシュウ</t>
    </rPh>
    <rPh sb="10" eb="12">
      <t>シエン</t>
    </rPh>
    <phoneticPr fontId="3"/>
  </si>
  <si>
    <t>市内全ての小学校３年生、６年生を対象に、借上げバスを配車し、博物館を活用した学習支援を行う。</t>
    <rPh sb="0" eb="2">
      <t>シナイ</t>
    </rPh>
    <rPh sb="2" eb="3">
      <t>スベ</t>
    </rPh>
    <rPh sb="5" eb="8">
      <t>ショウガッコウ</t>
    </rPh>
    <rPh sb="9" eb="11">
      <t>ネンセイ</t>
    </rPh>
    <rPh sb="13" eb="15">
      <t>ネンセイ</t>
    </rPh>
    <rPh sb="16" eb="18">
      <t>タイショウ</t>
    </rPh>
    <rPh sb="20" eb="22">
      <t>カリア</t>
    </rPh>
    <rPh sb="26" eb="28">
      <t>ハイシャ</t>
    </rPh>
    <rPh sb="30" eb="33">
      <t>ハクブツカン</t>
    </rPh>
    <rPh sb="34" eb="36">
      <t>カツヨウ</t>
    </rPh>
    <rPh sb="38" eb="40">
      <t>ガクシュウ</t>
    </rPh>
    <rPh sb="40" eb="42">
      <t>シエン</t>
    </rPh>
    <rPh sb="43" eb="44">
      <t>オコナ</t>
    </rPh>
    <phoneticPr fontId="3"/>
  </si>
  <si>
    <t>川越市小・中・特別支援学校児童生徒美術展</t>
    <rPh sb="0" eb="3">
      <t>カワゴエシ</t>
    </rPh>
    <rPh sb="3" eb="4">
      <t>ショウ</t>
    </rPh>
    <rPh sb="5" eb="6">
      <t>チュウ</t>
    </rPh>
    <rPh sb="7" eb="9">
      <t>トクベツ</t>
    </rPh>
    <rPh sb="9" eb="11">
      <t>シエン</t>
    </rPh>
    <rPh sb="11" eb="13">
      <t>ガッコウ</t>
    </rPh>
    <rPh sb="13" eb="15">
      <t>ジドウ</t>
    </rPh>
    <rPh sb="15" eb="17">
      <t>セイト</t>
    </rPh>
    <rPh sb="17" eb="20">
      <t>ビジュツテン</t>
    </rPh>
    <phoneticPr fontId="3"/>
  </si>
  <si>
    <t>川越市小・中・特別支援学校５５校の児童生徒の作品８９０点を展示。</t>
    <rPh sb="15" eb="16">
      <t>コウ</t>
    </rPh>
    <rPh sb="17" eb="19">
      <t>ジドウ</t>
    </rPh>
    <rPh sb="19" eb="21">
      <t>セイト</t>
    </rPh>
    <rPh sb="22" eb="24">
      <t>サクヒン</t>
    </rPh>
    <rPh sb="27" eb="28">
      <t>テン</t>
    </rPh>
    <rPh sb="29" eb="31">
      <t>テンジ</t>
    </rPh>
    <phoneticPr fontId="3"/>
  </si>
  <si>
    <t>市民講座</t>
  </si>
  <si>
    <t>これまで培ってきた知識や技術を社会提供してみたい方を市民講師（主宰者）として募集し、講座の企画運営を行っている。
講座の会場は主に市内公民館等を利用し、受講者の募集・会場の確保は市が行っている。</t>
  </si>
  <si>
    <t>健康講座</t>
    <rPh sb="0" eb="2">
      <t>ケンコウ</t>
    </rPh>
    <rPh sb="2" eb="4">
      <t>コウザ</t>
    </rPh>
    <phoneticPr fontId="3"/>
  </si>
  <si>
    <t>市の管理栄養士と健康運動指導士による健康指導</t>
    <rPh sb="0" eb="1">
      <t>シ</t>
    </rPh>
    <rPh sb="2" eb="4">
      <t>カンリ</t>
    </rPh>
    <rPh sb="4" eb="7">
      <t>エイヨウシ</t>
    </rPh>
    <rPh sb="8" eb="10">
      <t>ケンコウ</t>
    </rPh>
    <rPh sb="10" eb="12">
      <t>ウンドウ</t>
    </rPh>
    <rPh sb="12" eb="14">
      <t>シドウ</t>
    </rPh>
    <rPh sb="14" eb="15">
      <t>シ</t>
    </rPh>
    <rPh sb="18" eb="20">
      <t>ケンコウ</t>
    </rPh>
    <rPh sb="20" eb="22">
      <t>シドウ</t>
    </rPh>
    <phoneticPr fontId="3"/>
  </si>
  <si>
    <t>こども家庭課と共催。行動療法を基礎とするプログラムを行った暴力、暴言を使わずに子どもを育てる技術の学習。</t>
    <rPh sb="3" eb="5">
      <t>カテイ</t>
    </rPh>
    <rPh sb="5" eb="6">
      <t>カ</t>
    </rPh>
    <rPh sb="7" eb="9">
      <t>キョウサイ</t>
    </rPh>
    <rPh sb="10" eb="12">
      <t>コウドウ</t>
    </rPh>
    <rPh sb="12" eb="14">
      <t>リョウホウ</t>
    </rPh>
    <rPh sb="15" eb="17">
      <t>キソ</t>
    </rPh>
    <rPh sb="26" eb="27">
      <t>オコナ</t>
    </rPh>
    <rPh sb="29" eb="31">
      <t>ボウリョク</t>
    </rPh>
    <rPh sb="32" eb="34">
      <t>ボウゲン</t>
    </rPh>
    <rPh sb="35" eb="36">
      <t>ツカ</t>
    </rPh>
    <rPh sb="39" eb="40">
      <t>コ</t>
    </rPh>
    <rPh sb="43" eb="44">
      <t>ソダ</t>
    </rPh>
    <rPh sb="46" eb="48">
      <t>ギジュツ</t>
    </rPh>
    <rPh sb="49" eb="51">
      <t>ガクシュウ</t>
    </rPh>
    <phoneticPr fontId="3"/>
  </si>
  <si>
    <t>川越大学間連携講座</t>
  </si>
  <si>
    <t>金沢健一展</t>
    <rPh sb="0" eb="2">
      <t>カナザワ</t>
    </rPh>
    <rPh sb="2" eb="4">
      <t>ケンイチ</t>
    </rPh>
    <rPh sb="4" eb="5">
      <t>テン</t>
    </rPh>
    <phoneticPr fontId="4"/>
  </si>
  <si>
    <t>市内にアトリエを構える彫刻家との共催展。会期中、ワークショップやパフォーマンスを実施。</t>
    <rPh sb="0" eb="2">
      <t>シナイ</t>
    </rPh>
    <rPh sb="8" eb="9">
      <t>カマ</t>
    </rPh>
    <rPh sb="11" eb="14">
      <t>チョウコクカ</t>
    </rPh>
    <rPh sb="16" eb="18">
      <t>キョウサイ</t>
    </rPh>
    <rPh sb="18" eb="19">
      <t>テン</t>
    </rPh>
    <rPh sb="20" eb="23">
      <t>カイキチュウ</t>
    </rPh>
    <rPh sb="40" eb="42">
      <t>ジッシ</t>
    </rPh>
    <phoneticPr fontId="4"/>
  </si>
  <si>
    <t>彩の国教育週間　図工・美術わくわくフェスタ</t>
    <rPh sb="0" eb="1">
      <t>サイ</t>
    </rPh>
    <rPh sb="2" eb="3">
      <t>クニ</t>
    </rPh>
    <rPh sb="3" eb="5">
      <t>キョウイク</t>
    </rPh>
    <rPh sb="5" eb="7">
      <t>シュウカン</t>
    </rPh>
    <rPh sb="8" eb="10">
      <t>ズコウ</t>
    </rPh>
    <rPh sb="11" eb="13">
      <t>ビジュツ</t>
    </rPh>
    <phoneticPr fontId="4"/>
  </si>
  <si>
    <t>小中学生の立体作品展、中学生によるインスタレーション、美術館ボランティアによるワークショップなど。</t>
    <rPh sb="0" eb="4">
      <t>ショウチュウガクセイ</t>
    </rPh>
    <rPh sb="5" eb="7">
      <t>リッタイ</t>
    </rPh>
    <rPh sb="7" eb="9">
      <t>サクヒン</t>
    </rPh>
    <rPh sb="9" eb="10">
      <t>テン</t>
    </rPh>
    <rPh sb="11" eb="14">
      <t>チュウガクセイ</t>
    </rPh>
    <rPh sb="27" eb="30">
      <t>ビジュツカン</t>
    </rPh>
    <phoneticPr fontId="4"/>
  </si>
  <si>
    <t>スマホ・タブレット講座</t>
    <rPh sb="9" eb="11">
      <t>コウザ</t>
    </rPh>
    <phoneticPr fontId="4"/>
  </si>
  <si>
    <t>スマートフォン・タブレットの基本操作を学ぶ。</t>
    <phoneticPr fontId="4"/>
  </si>
  <si>
    <t>実践！かぞくの介護教室</t>
    <phoneticPr fontId="4"/>
  </si>
  <si>
    <t>介護ベッドなどの福祉用具を実際に使用した講義で介護のコツを学び、将来の介護に備えると共に、同じ悩み・不安を持つ者との交流を深める。</t>
    <rPh sb="0" eb="2">
      <t>カイゴ</t>
    </rPh>
    <rPh sb="8" eb="10">
      <t>フクシ</t>
    </rPh>
    <rPh sb="10" eb="12">
      <t>ヨウグ</t>
    </rPh>
    <rPh sb="13" eb="15">
      <t>ジッサイ</t>
    </rPh>
    <rPh sb="16" eb="18">
      <t>シヨウ</t>
    </rPh>
    <rPh sb="20" eb="22">
      <t>コウギ</t>
    </rPh>
    <rPh sb="23" eb="25">
      <t>カイゴ</t>
    </rPh>
    <rPh sb="29" eb="30">
      <t>マナ</t>
    </rPh>
    <rPh sb="32" eb="34">
      <t>ショウライ</t>
    </rPh>
    <rPh sb="35" eb="37">
      <t>カイゴ</t>
    </rPh>
    <rPh sb="38" eb="39">
      <t>ソナ</t>
    </rPh>
    <rPh sb="42" eb="43">
      <t>トモ</t>
    </rPh>
    <rPh sb="45" eb="46">
      <t>オナ</t>
    </rPh>
    <rPh sb="47" eb="48">
      <t>ナヤ</t>
    </rPh>
    <rPh sb="50" eb="52">
      <t>フアン</t>
    </rPh>
    <rPh sb="53" eb="54">
      <t>モ</t>
    </rPh>
    <rPh sb="55" eb="56">
      <t>モノ</t>
    </rPh>
    <rPh sb="58" eb="60">
      <t>コウリュウ</t>
    </rPh>
    <rPh sb="61" eb="62">
      <t>フカ</t>
    </rPh>
    <phoneticPr fontId="4"/>
  </si>
  <si>
    <t>特別展「田中毅展」開会式</t>
    <rPh sb="0" eb="3">
      <t>トクベツテン</t>
    </rPh>
    <rPh sb="4" eb="6">
      <t>タナカ</t>
    </rPh>
    <rPh sb="6" eb="7">
      <t>ツヨシ</t>
    </rPh>
    <rPh sb="7" eb="8">
      <t>テン</t>
    </rPh>
    <rPh sb="9" eb="12">
      <t>カイカイシキ</t>
    </rPh>
    <phoneticPr fontId="6"/>
  </si>
  <si>
    <t>特別展「田中毅」関連事業、開会式挨拶及び内覧会。招待者のみ対象。</t>
    <rPh sb="0" eb="3">
      <t>トクベツテン</t>
    </rPh>
    <rPh sb="4" eb="7">
      <t>タナカツヨシ</t>
    </rPh>
    <rPh sb="8" eb="10">
      <t>カンレン</t>
    </rPh>
    <rPh sb="10" eb="12">
      <t>ジギョウ</t>
    </rPh>
    <rPh sb="13" eb="16">
      <t>カイカイシキ</t>
    </rPh>
    <rPh sb="16" eb="18">
      <t>アイサツ</t>
    </rPh>
    <rPh sb="18" eb="19">
      <t>オヨ</t>
    </rPh>
    <rPh sb="20" eb="23">
      <t>ナイランカイ</t>
    </rPh>
    <rPh sb="24" eb="26">
      <t>ショウタイ</t>
    </rPh>
    <rPh sb="26" eb="27">
      <t>シャ</t>
    </rPh>
    <rPh sb="29" eb="31">
      <t>タイショウ</t>
    </rPh>
    <phoneticPr fontId="6"/>
  </si>
  <si>
    <t>古文書を読むための基礎知識やそこから得られる内容等について学ぶ。</t>
    <rPh sb="0" eb="3">
      <t>コモンジョ</t>
    </rPh>
    <rPh sb="4" eb="5">
      <t>ヨ</t>
    </rPh>
    <rPh sb="9" eb="11">
      <t>キソ</t>
    </rPh>
    <rPh sb="11" eb="13">
      <t>チシキ</t>
    </rPh>
    <rPh sb="18" eb="19">
      <t>エ</t>
    </rPh>
    <rPh sb="22" eb="24">
      <t>ナイヨウ</t>
    </rPh>
    <rPh sb="24" eb="25">
      <t>トウ</t>
    </rPh>
    <rPh sb="29" eb="30">
      <t>マナ</t>
    </rPh>
    <phoneticPr fontId="4"/>
  </si>
  <si>
    <t>川越を中心とした歴史や民俗に関する連続３回の講座を実施する。</t>
    <rPh sb="0" eb="2">
      <t>カワゴエ</t>
    </rPh>
    <rPh sb="3" eb="5">
      <t>チュウシン</t>
    </rPh>
    <rPh sb="8" eb="10">
      <t>レキシ</t>
    </rPh>
    <rPh sb="11" eb="13">
      <t>ミンゾク</t>
    </rPh>
    <rPh sb="14" eb="15">
      <t>カン</t>
    </rPh>
    <rPh sb="17" eb="19">
      <t>レンゾク</t>
    </rPh>
    <rPh sb="20" eb="21">
      <t>カイ</t>
    </rPh>
    <rPh sb="22" eb="24">
      <t>コウザ</t>
    </rPh>
    <rPh sb="25" eb="27">
      <t>ジッシ</t>
    </rPh>
    <phoneticPr fontId="4"/>
  </si>
  <si>
    <t>地域交流ぬくもり広場</t>
    <phoneticPr fontId="4"/>
  </si>
  <si>
    <t>高齢者対象。保健センターと共催。季節の行事と健康体操他。</t>
    <phoneticPr fontId="4"/>
  </si>
  <si>
    <t>おしゃべり健康サロン</t>
    <phoneticPr fontId="4"/>
  </si>
  <si>
    <t>ストレッチ体操や健康ワンポイント講座。保健センターと共催。</t>
    <phoneticPr fontId="4"/>
  </si>
  <si>
    <t>湖底のふるさと～その生活となりわい</t>
    <phoneticPr fontId="4"/>
  </si>
  <si>
    <t>狭山湖に沈んだ勝楽寺村の歴史。山口まちづくり推進協議会と共催</t>
    <phoneticPr fontId="4"/>
  </si>
  <si>
    <t>山口歴史講座Ⅱ戦国乱世から徳川時代の山口郷について</t>
    <phoneticPr fontId="4"/>
  </si>
  <si>
    <t>「古文書に見る「尾張お鷹場」と所沢」他。山口郷土民俗資料保存会、山口まちづくり推進協議会と共催</t>
    <phoneticPr fontId="4"/>
  </si>
  <si>
    <t>みんなで踊ろう夏祭り</t>
    <phoneticPr fontId="4"/>
  </si>
  <si>
    <t>初心者向けの盆踊り講座。山口民謡レクリェーション、山口公民館利用サークル連絡協議会</t>
    <rPh sb="0" eb="3">
      <t>ショシンシャ</t>
    </rPh>
    <rPh sb="3" eb="4">
      <t>ム</t>
    </rPh>
    <rPh sb="6" eb="8">
      <t>ボンオド</t>
    </rPh>
    <rPh sb="9" eb="11">
      <t>コウザ</t>
    </rPh>
    <rPh sb="12" eb="14">
      <t>ヤマグチ</t>
    </rPh>
    <rPh sb="14" eb="16">
      <t>ミンヨウ</t>
    </rPh>
    <rPh sb="25" eb="27">
      <t>ヤマグチ</t>
    </rPh>
    <rPh sb="27" eb="30">
      <t>コウミンカン</t>
    </rPh>
    <rPh sb="30" eb="32">
      <t>リヨウ</t>
    </rPh>
    <rPh sb="36" eb="38">
      <t>レンラク</t>
    </rPh>
    <rPh sb="38" eb="41">
      <t>キョウギカイ</t>
    </rPh>
    <phoneticPr fontId="4"/>
  </si>
  <si>
    <t>資格・技能取得講座</t>
    <phoneticPr fontId="3"/>
  </si>
  <si>
    <t>資格技能取得など市民のキャリアアップをめざした「資格技能取得講座」</t>
    <rPh sb="0" eb="2">
      <t>シカク</t>
    </rPh>
    <rPh sb="2" eb="4">
      <t>ギノウ</t>
    </rPh>
    <rPh sb="4" eb="6">
      <t>シュトク</t>
    </rPh>
    <rPh sb="8" eb="10">
      <t>シミン</t>
    </rPh>
    <rPh sb="24" eb="26">
      <t>シカク</t>
    </rPh>
    <rPh sb="26" eb="28">
      <t>ギノウ</t>
    </rPh>
    <rPh sb="28" eb="30">
      <t>シュトク</t>
    </rPh>
    <rPh sb="30" eb="32">
      <t>コウザ</t>
    </rPh>
    <phoneticPr fontId="3"/>
  </si>
  <si>
    <t>トコろん元気百歳体操</t>
    <phoneticPr fontId="4"/>
  </si>
  <si>
    <t>健康体操の普及と健康づくり教室。山口地区包括支援センターと共催。</t>
    <phoneticPr fontId="4"/>
  </si>
  <si>
    <t>とこしゃんクラブ</t>
    <phoneticPr fontId="4"/>
  </si>
  <si>
    <t>ところざわ健康体操の普及と健康づくり教室。山口地区包括支援センターと共催。</t>
    <phoneticPr fontId="4"/>
  </si>
  <si>
    <t>官学連携共催セミナー</t>
    <rPh sb="0" eb="2">
      <t>カンガク</t>
    </rPh>
    <rPh sb="2" eb="4">
      <t>レンケイ</t>
    </rPh>
    <rPh sb="4" eb="6">
      <t>キョウサイ</t>
    </rPh>
    <phoneticPr fontId="27"/>
  </si>
  <si>
    <t>市内及び近隣大学専門学校との連携講座</t>
    <phoneticPr fontId="27"/>
  </si>
  <si>
    <t>市民学芸員養成講座</t>
    <phoneticPr fontId="27"/>
  </si>
  <si>
    <t>ふるさと研究活動に協力する市民ボランティア養成のための講座</t>
    <phoneticPr fontId="27"/>
  </si>
  <si>
    <t>.</t>
    <phoneticPr fontId="4"/>
  </si>
  <si>
    <t>地域のボランティアがサポーターとして協力し運営されている</t>
    <phoneticPr fontId="4"/>
  </si>
  <si>
    <t>簡単！男の教える　簡単料理教室</t>
    <phoneticPr fontId="4"/>
  </si>
  <si>
    <t>家庭科室（松山第一小学校）を利用した地域住民のための小中学校開放講座である</t>
    <phoneticPr fontId="4"/>
  </si>
  <si>
    <t>懐かしい「童謡・唱歌」をみんなで歌おう</t>
    <phoneticPr fontId="4"/>
  </si>
  <si>
    <t>音楽室（松山第二小学校）を利用した地域住民のための小中学校開放講座である</t>
    <phoneticPr fontId="4"/>
  </si>
  <si>
    <t>パソコンで安全なインターネットの便利な利用法を学ぶ</t>
    <phoneticPr fontId="4"/>
  </si>
  <si>
    <t>コンピューター室（白山中学校）を利用した地域住民のための小中学校開放講座である</t>
    <phoneticPr fontId="4"/>
  </si>
  <si>
    <t>東松山市</t>
    <rPh sb="0" eb="4">
      <t>ヒガシマツヤマシ</t>
    </rPh>
    <phoneticPr fontId="4"/>
  </si>
  <si>
    <t>子ども大学ひがしまつやま</t>
    <phoneticPr fontId="4"/>
  </si>
  <si>
    <t>大学や事業協力団体と連携し地域で子どもを育てる仕組みを構築する。</t>
    <phoneticPr fontId="4"/>
  </si>
  <si>
    <t>市民の求めに応じ、市職員等が講師として市民が主催する催し等に出向き、行政の仕組み等を説明することで、市民に様々な情報を提供する。</t>
    <phoneticPr fontId="4"/>
  </si>
  <si>
    <t>H７</t>
    <phoneticPr fontId="4"/>
  </si>
  <si>
    <t>H27</t>
    <phoneticPr fontId="4"/>
  </si>
  <si>
    <t>初心者向けパソコン教室</t>
    <phoneticPr fontId="4"/>
  </si>
  <si>
    <t>駿河台大学の協力による、パソコンの基礎知識を習得するための初心者講座</t>
    <phoneticPr fontId="4"/>
  </si>
  <si>
    <t>生涯学習活動の奨励を目的に、日頃の学習成果の発表や生活課題をテーマにした講演会、ワークショップ等を実施。企画・運営は、市民と行政職員で組織した実行委員会により行う。</t>
    <phoneticPr fontId="4"/>
  </si>
  <si>
    <t>自然かんさつ会</t>
    <phoneticPr fontId="4"/>
  </si>
  <si>
    <t>身近な自然を観察することで自然環境を考え、自然保護の意識を啓発する機会とする会</t>
    <phoneticPr fontId="4"/>
  </si>
  <si>
    <t>おもちゃ病院</t>
    <phoneticPr fontId="4"/>
  </si>
  <si>
    <t>使い捨ての意識改善やごみ減量のため、子どもの目の前でおもちゃの修理を行う病院</t>
    <phoneticPr fontId="4"/>
  </si>
  <si>
    <t>入間市</t>
    <rPh sb="0" eb="3">
      <t>イルマシ</t>
    </rPh>
    <phoneticPr fontId="4"/>
  </si>
  <si>
    <t>子育てほっとルーム</t>
    <phoneticPr fontId="4"/>
  </si>
  <si>
    <t>赤ちゃんサロン</t>
    <phoneticPr fontId="4"/>
  </si>
  <si>
    <t>ちびっこ・スマイル</t>
    <phoneticPr fontId="4"/>
  </si>
  <si>
    <t>子育て中の親子に憩いの場を提供し、相談も応じている事業</t>
    <phoneticPr fontId="4"/>
  </si>
  <si>
    <t>同じ地域に住む親子の交流の場を提供する事業</t>
    <phoneticPr fontId="4"/>
  </si>
  <si>
    <t>乳幼児を持つ親を対象に、子育てに必要な知識の取得と、親同士の交流を図るため、ミニ運動会を実施する事業</t>
    <phoneticPr fontId="4"/>
  </si>
  <si>
    <t>子ども大学さやま・いるま</t>
    <phoneticPr fontId="4"/>
  </si>
  <si>
    <t>狭山市、入間市、東京家政大学が連携して、子どもの知的好奇心を刺激する学びの機会を提供した。</t>
    <phoneticPr fontId="3"/>
  </si>
  <si>
    <t>第23回むかしのくらしと道具展</t>
    <phoneticPr fontId="3"/>
  </si>
  <si>
    <t>昭和から平成までの入間市の生活の変化を展示。</t>
    <phoneticPr fontId="3"/>
  </si>
  <si>
    <t>アリットフェスタ特別展「史料で読み解く狭山茶の歴史」</t>
    <phoneticPr fontId="3"/>
  </si>
  <si>
    <t>狭山茶取引開始200周年を記念して、狭山茶の歴史に関する調査研究成果を展示。</t>
    <phoneticPr fontId="3"/>
  </si>
  <si>
    <t>年間を通じて行う公開講座。お茶に関する様々なテーマや地域の歴史・文化財についての講座。</t>
    <phoneticPr fontId="3"/>
  </si>
  <si>
    <t>東藤沢生涯学習大学</t>
    <phoneticPr fontId="4"/>
  </si>
  <si>
    <t>地域の運営スタッフの企画運営による地域大学</t>
    <phoneticPr fontId="4"/>
  </si>
  <si>
    <t>まちの先生講座</t>
    <phoneticPr fontId="4"/>
  </si>
  <si>
    <t>まちの先生として登録している市民を講師として行う講座（市民団体との連携事業）</t>
    <phoneticPr fontId="4"/>
  </si>
  <si>
    <t>人権教育推進事業</t>
    <phoneticPr fontId="4"/>
  </si>
  <si>
    <t>人権に関する5つのテーマについて学習する。</t>
    <phoneticPr fontId="4"/>
  </si>
  <si>
    <t>https://www.city.fujimi.saitama.jp/miru_tanoshimu/syougaigaku/index.html</t>
  </si>
  <si>
    <t>平和・憲法啓発事業（戦争体験を語る市民派遣事業）</t>
    <rPh sb="0" eb="2">
      <t>ヘイワ</t>
    </rPh>
    <rPh sb="3" eb="5">
      <t>ケンポウ</t>
    </rPh>
    <rPh sb="5" eb="7">
      <t>ケイハツ</t>
    </rPh>
    <rPh sb="7" eb="9">
      <t>ジギョウ</t>
    </rPh>
    <rPh sb="10" eb="12">
      <t>センソウ</t>
    </rPh>
    <rPh sb="12" eb="14">
      <t>タイケン</t>
    </rPh>
    <rPh sb="15" eb="16">
      <t>カタ</t>
    </rPh>
    <rPh sb="17" eb="19">
      <t>シミン</t>
    </rPh>
    <rPh sb="19" eb="21">
      <t>ハケン</t>
    </rPh>
    <rPh sb="21" eb="23">
      <t>ジギョウ</t>
    </rPh>
    <phoneticPr fontId="3"/>
  </si>
  <si>
    <t>地域の小学校児童への「わら細工」作成指導。</t>
    <rPh sb="0" eb="2">
      <t>チイキ</t>
    </rPh>
    <rPh sb="3" eb="6">
      <t>ショウガッコウ</t>
    </rPh>
    <rPh sb="6" eb="8">
      <t>ジドウ</t>
    </rPh>
    <rPh sb="13" eb="15">
      <t>ザイク</t>
    </rPh>
    <rPh sb="16" eb="18">
      <t>サクセイ</t>
    </rPh>
    <rPh sb="18" eb="20">
      <t>シドウ</t>
    </rPh>
    <phoneticPr fontId="4"/>
  </si>
  <si>
    <t>地域の小学校6年生による特集ページ「中学校でがんばること」の制作</t>
    <rPh sb="0" eb="2">
      <t>チイキ</t>
    </rPh>
    <rPh sb="3" eb="6">
      <t>ショウガッコウ</t>
    </rPh>
    <rPh sb="7" eb="8">
      <t>ネン</t>
    </rPh>
    <rPh sb="8" eb="9">
      <t>セイ</t>
    </rPh>
    <rPh sb="12" eb="14">
      <t>トクシュウ</t>
    </rPh>
    <rPh sb="18" eb="21">
      <t>チュウガッコウ</t>
    </rPh>
    <rPh sb="30" eb="32">
      <t>セイサク</t>
    </rPh>
    <phoneticPr fontId="4"/>
  </si>
  <si>
    <t>なんばた青空市場「かかしコンテスト」</t>
    <rPh sb="4" eb="6">
      <t>アオゾラ</t>
    </rPh>
    <rPh sb="6" eb="8">
      <t>イチバ</t>
    </rPh>
    <phoneticPr fontId="4"/>
  </si>
  <si>
    <t>地域の小学校5年生による田んぼ学習の一環としてのかかし作り</t>
    <rPh sb="0" eb="2">
      <t>チイキ</t>
    </rPh>
    <rPh sb="3" eb="6">
      <t>ショウガッコウ</t>
    </rPh>
    <rPh sb="7" eb="9">
      <t>ネンセイ</t>
    </rPh>
    <rPh sb="12" eb="13">
      <t>タ</t>
    </rPh>
    <rPh sb="15" eb="17">
      <t>ガクシュウ</t>
    </rPh>
    <rPh sb="18" eb="20">
      <t>イッカン</t>
    </rPh>
    <rPh sb="27" eb="28">
      <t>ツク</t>
    </rPh>
    <phoneticPr fontId="4"/>
  </si>
  <si>
    <t>非核平和都市宣言の理念を市民に広げる目的の記念事業</t>
    <rPh sb="0" eb="2">
      <t>ヒカク</t>
    </rPh>
    <rPh sb="2" eb="4">
      <t>ヘイワ</t>
    </rPh>
    <rPh sb="4" eb="6">
      <t>トシ</t>
    </rPh>
    <rPh sb="6" eb="8">
      <t>センゲン</t>
    </rPh>
    <rPh sb="9" eb="11">
      <t>リネン</t>
    </rPh>
    <rPh sb="12" eb="14">
      <t>シミン</t>
    </rPh>
    <rPh sb="15" eb="16">
      <t>ヒロ</t>
    </rPh>
    <rPh sb="18" eb="20">
      <t>モクテキ</t>
    </rPh>
    <rPh sb="21" eb="23">
      <t>キネン</t>
    </rPh>
    <rPh sb="23" eb="25">
      <t>ジギョウ</t>
    </rPh>
    <phoneticPr fontId="3"/>
  </si>
  <si>
    <t>第34回富士見市地域自治シンポジウム</t>
    <rPh sb="0" eb="1">
      <t>ダイ</t>
    </rPh>
    <rPh sb="3" eb="4">
      <t>カイ</t>
    </rPh>
    <rPh sb="4" eb="8">
      <t>フジミシ</t>
    </rPh>
    <rPh sb="8" eb="10">
      <t>チイキ</t>
    </rPh>
    <rPh sb="10" eb="12">
      <t>ジチ</t>
    </rPh>
    <phoneticPr fontId="3"/>
  </si>
  <si>
    <t>自ら行動し、まちの風景を変えている方々から具体的な実践事例を学ぶ</t>
    <rPh sb="0" eb="1">
      <t>ミズカ</t>
    </rPh>
    <rPh sb="2" eb="4">
      <t>コウドウ</t>
    </rPh>
    <rPh sb="9" eb="11">
      <t>フウケイ</t>
    </rPh>
    <rPh sb="12" eb="13">
      <t>カ</t>
    </rPh>
    <rPh sb="17" eb="19">
      <t>カタガタ</t>
    </rPh>
    <rPh sb="21" eb="24">
      <t>グタイテキ</t>
    </rPh>
    <rPh sb="25" eb="27">
      <t>ジッセン</t>
    </rPh>
    <rPh sb="27" eb="29">
      <t>ジレイ</t>
    </rPh>
    <rPh sb="30" eb="31">
      <t>マナ</t>
    </rPh>
    <phoneticPr fontId="3"/>
  </si>
  <si>
    <t>健康増進センターによる「高齢者に適した食事と足腰運動」についての講話と実践</t>
    <rPh sb="0" eb="2">
      <t>ケンコウ</t>
    </rPh>
    <rPh sb="2" eb="4">
      <t>ゾウシン</t>
    </rPh>
    <rPh sb="12" eb="15">
      <t>コウレイシャ</t>
    </rPh>
    <rPh sb="16" eb="17">
      <t>テキ</t>
    </rPh>
    <rPh sb="19" eb="21">
      <t>ショクジ</t>
    </rPh>
    <rPh sb="22" eb="24">
      <t>アシコシ</t>
    </rPh>
    <rPh sb="24" eb="26">
      <t>ウンドウ</t>
    </rPh>
    <rPh sb="32" eb="34">
      <t>コウワ</t>
    </rPh>
    <rPh sb="35" eb="37">
      <t>ジッセン</t>
    </rPh>
    <phoneticPr fontId="4"/>
  </si>
  <si>
    <t>うたごえ喫茶</t>
    <rPh sb="4" eb="6">
      <t>キッサ</t>
    </rPh>
    <phoneticPr fontId="3"/>
  </si>
  <si>
    <t>定年60歳前後の人たちを中心に懐かしい歌を通じた居場所づくり</t>
    <rPh sb="0" eb="2">
      <t>テイネン</t>
    </rPh>
    <rPh sb="4" eb="5">
      <t>サイ</t>
    </rPh>
    <rPh sb="5" eb="7">
      <t>ゼンゴ</t>
    </rPh>
    <rPh sb="8" eb="9">
      <t>ヒト</t>
    </rPh>
    <rPh sb="12" eb="14">
      <t>チュウシン</t>
    </rPh>
    <rPh sb="15" eb="16">
      <t>ナツ</t>
    </rPh>
    <rPh sb="19" eb="20">
      <t>ウタ</t>
    </rPh>
    <rPh sb="21" eb="22">
      <t>ツウ</t>
    </rPh>
    <rPh sb="24" eb="27">
      <t>イバショ</t>
    </rPh>
    <phoneticPr fontId="3"/>
  </si>
  <si>
    <t>地域資源や地域の人が持っている能力を、講座をとおして広く共有することにより、生きがいや健康づくりに寄与する</t>
    <rPh sb="0" eb="2">
      <t>チイキ</t>
    </rPh>
    <rPh sb="2" eb="4">
      <t>シゲン</t>
    </rPh>
    <rPh sb="5" eb="7">
      <t>チイキ</t>
    </rPh>
    <rPh sb="8" eb="9">
      <t>ヒト</t>
    </rPh>
    <rPh sb="10" eb="11">
      <t>モ</t>
    </rPh>
    <rPh sb="15" eb="17">
      <t>ノウリョク</t>
    </rPh>
    <rPh sb="19" eb="21">
      <t>コウザ</t>
    </rPh>
    <rPh sb="26" eb="27">
      <t>ヒロ</t>
    </rPh>
    <rPh sb="28" eb="30">
      <t>キョウユウ</t>
    </rPh>
    <rPh sb="38" eb="39">
      <t>イ</t>
    </rPh>
    <rPh sb="43" eb="45">
      <t>ケンコウ</t>
    </rPh>
    <rPh sb="49" eb="51">
      <t>キヨ</t>
    </rPh>
    <phoneticPr fontId="4"/>
  </si>
  <si>
    <t>イムス富士見総合病院による「大切な血管のおはなし」の講演</t>
    <rPh sb="3" eb="6">
      <t>フジミ</t>
    </rPh>
    <rPh sb="6" eb="8">
      <t>ソウゴウ</t>
    </rPh>
    <rPh sb="8" eb="10">
      <t>ビョウイン</t>
    </rPh>
    <rPh sb="14" eb="16">
      <t>タイセツ</t>
    </rPh>
    <rPh sb="17" eb="19">
      <t>ケッカン</t>
    </rPh>
    <rPh sb="26" eb="28">
      <t>コウエン</t>
    </rPh>
    <phoneticPr fontId="4"/>
  </si>
  <si>
    <t>手づくりいかだで川下りをしながらパフォーマンスを行う</t>
    <rPh sb="0" eb="1">
      <t>テ</t>
    </rPh>
    <rPh sb="8" eb="9">
      <t>カワ</t>
    </rPh>
    <rPh sb="9" eb="10">
      <t>クダ</t>
    </rPh>
    <rPh sb="24" eb="25">
      <t>オコナ</t>
    </rPh>
    <phoneticPr fontId="3"/>
  </si>
  <si>
    <t>柳瀬川での魚とりと、生物観察</t>
    <rPh sb="0" eb="2">
      <t>ヤナセ</t>
    </rPh>
    <rPh sb="2" eb="3">
      <t>ガワ</t>
    </rPh>
    <rPh sb="5" eb="6">
      <t>サカナ</t>
    </rPh>
    <rPh sb="10" eb="12">
      <t>セイブツ</t>
    </rPh>
    <rPh sb="12" eb="14">
      <t>カンサツ</t>
    </rPh>
    <phoneticPr fontId="3"/>
  </si>
  <si>
    <t>坂戸市公式webサイト 生涯学習ページ</t>
    <rPh sb="0" eb="3">
      <t>サカドシ</t>
    </rPh>
    <rPh sb="3" eb="5">
      <t>コウシキ</t>
    </rPh>
    <rPh sb="12" eb="14">
      <t>ショウガイ</t>
    </rPh>
    <rPh sb="14" eb="16">
      <t>ガクシュウ</t>
    </rPh>
    <phoneticPr fontId="4"/>
  </si>
  <si>
    <t>https://www.city.sakado.lg.jp/life/1/16/84</t>
    <phoneticPr fontId="4"/>
  </si>
  <si>
    <t>〇</t>
    <phoneticPr fontId="4"/>
  </si>
  <si>
    <t>市民と行政の協働を基盤とした社会教育行政の推進・充実を図る施策について</t>
    <phoneticPr fontId="4"/>
  </si>
  <si>
    <t>ふじみ野市民とよしもと芸人で「人権」をテーマとした喜劇を演じ、喜劇をとおして、楽しく分かりやすく「人権」について学べる事業を実施した。</t>
    <rPh sb="3" eb="5">
      <t>ノシ</t>
    </rPh>
    <rPh sb="5" eb="6">
      <t>ミン</t>
    </rPh>
    <rPh sb="11" eb="13">
      <t>ゲイニン</t>
    </rPh>
    <rPh sb="15" eb="17">
      <t>ジンケン</t>
    </rPh>
    <rPh sb="25" eb="27">
      <t>キゲキ</t>
    </rPh>
    <rPh sb="28" eb="29">
      <t>エン</t>
    </rPh>
    <rPh sb="31" eb="33">
      <t>キゲキ</t>
    </rPh>
    <rPh sb="39" eb="40">
      <t>タノ</t>
    </rPh>
    <rPh sb="42" eb="43">
      <t>ワ</t>
    </rPh>
    <rPh sb="49" eb="51">
      <t>ジンケン</t>
    </rPh>
    <rPh sb="56" eb="57">
      <t>マナ</t>
    </rPh>
    <rPh sb="59" eb="61">
      <t>ジギョウ</t>
    </rPh>
    <rPh sb="62" eb="64">
      <t>ジッシ</t>
    </rPh>
    <phoneticPr fontId="3"/>
  </si>
  <si>
    <t>ふじみ野市</t>
    <rPh sb="3" eb="5">
      <t>ノシ</t>
    </rPh>
    <phoneticPr fontId="4"/>
  </si>
  <si>
    <t>子ども大学ふじみ野</t>
    <rPh sb="0" eb="1">
      <t>コ</t>
    </rPh>
    <rPh sb="3" eb="5">
      <t>ダイガク</t>
    </rPh>
    <rPh sb="8" eb="9">
      <t>ノ</t>
    </rPh>
    <phoneticPr fontId="4"/>
  </si>
  <si>
    <t>市内大学・青年会議所と協働し、学校では学べないカリキュラムを提供し、子どもたちの生きる力を養うことを目的として実施した。</t>
    <rPh sb="0" eb="2">
      <t>シナイ</t>
    </rPh>
    <rPh sb="2" eb="4">
      <t>ダイガク</t>
    </rPh>
    <rPh sb="5" eb="7">
      <t>セイネン</t>
    </rPh>
    <rPh sb="7" eb="10">
      <t>カイギショ</t>
    </rPh>
    <rPh sb="11" eb="13">
      <t>キョウドウ</t>
    </rPh>
    <rPh sb="15" eb="17">
      <t>ガッコウ</t>
    </rPh>
    <rPh sb="19" eb="20">
      <t>マナ</t>
    </rPh>
    <rPh sb="30" eb="32">
      <t>テイキョウ</t>
    </rPh>
    <rPh sb="34" eb="35">
      <t>コ</t>
    </rPh>
    <rPh sb="40" eb="41">
      <t>イ</t>
    </rPh>
    <rPh sb="43" eb="44">
      <t>チカラ</t>
    </rPh>
    <rPh sb="45" eb="46">
      <t>ヤシナ</t>
    </rPh>
    <rPh sb="50" eb="52">
      <t>モクテキ</t>
    </rPh>
    <rPh sb="55" eb="57">
      <t>ジッシ</t>
    </rPh>
    <phoneticPr fontId="4"/>
  </si>
  <si>
    <t>公民館運営審議会・図書館協議会・資料館協議会</t>
    <rPh sb="0" eb="2">
      <t>コウミン</t>
    </rPh>
    <rPh sb="2" eb="3">
      <t>カン</t>
    </rPh>
    <rPh sb="3" eb="5">
      <t>ウンエイ</t>
    </rPh>
    <rPh sb="5" eb="8">
      <t>シンギカイ</t>
    </rPh>
    <rPh sb="9" eb="11">
      <t>トショ</t>
    </rPh>
    <rPh sb="11" eb="12">
      <t>カン</t>
    </rPh>
    <rPh sb="12" eb="14">
      <t>キョウギ</t>
    </rPh>
    <rPh sb="14" eb="15">
      <t>カイ</t>
    </rPh>
    <rPh sb="16" eb="19">
      <t>シリョウカン</t>
    </rPh>
    <rPh sb="19" eb="22">
      <t>キョウギカイ</t>
    </rPh>
    <phoneticPr fontId="20"/>
  </si>
  <si>
    <t>毛呂山町生涯学習ボランティア人材バンク</t>
    <rPh sb="0" eb="4">
      <t>モロヤママチ</t>
    </rPh>
    <rPh sb="4" eb="6">
      <t>ショウガイ</t>
    </rPh>
    <rPh sb="6" eb="8">
      <t>ガクシュウ</t>
    </rPh>
    <rPh sb="14" eb="16">
      <t>ジンザイ</t>
    </rPh>
    <phoneticPr fontId="20"/>
  </si>
  <si>
    <t>毛呂山町小中学校社会科研究発表会</t>
    <rPh sb="0" eb="3">
      <t>モロヤマ</t>
    </rPh>
    <rPh sb="3" eb="4">
      <t>マチ</t>
    </rPh>
    <rPh sb="4" eb="8">
      <t>ショウチュウガッコウ</t>
    </rPh>
    <rPh sb="8" eb="11">
      <t>シャカイカ</t>
    </rPh>
    <rPh sb="11" eb="13">
      <t>ケンキュウ</t>
    </rPh>
    <rPh sb="13" eb="15">
      <t>ハッピョウ</t>
    </rPh>
    <rPh sb="15" eb="16">
      <t>カイ</t>
    </rPh>
    <phoneticPr fontId="20"/>
  </si>
  <si>
    <t>町内の小中学生が歴史や文化、地理について関心を持つテーマを研究した自由研究について発表。9名の小中学生が発表。</t>
    <rPh sb="41" eb="43">
      <t>ハッピョウ</t>
    </rPh>
    <rPh sb="45" eb="46">
      <t>メイ</t>
    </rPh>
    <rPh sb="47" eb="51">
      <t>ショウチュウガクセイ</t>
    </rPh>
    <rPh sb="52" eb="54">
      <t>ハッピョウ</t>
    </rPh>
    <phoneticPr fontId="20"/>
  </si>
  <si>
    <t>小中学校社会科学習等</t>
    <rPh sb="0" eb="1">
      <t>ショウ</t>
    </rPh>
    <rPh sb="1" eb="2">
      <t>チュウ</t>
    </rPh>
    <rPh sb="2" eb="3">
      <t>ガク</t>
    </rPh>
    <rPh sb="3" eb="4">
      <t>コウ</t>
    </rPh>
    <rPh sb="4" eb="6">
      <t>シャカイ</t>
    </rPh>
    <rPh sb="6" eb="7">
      <t>カ</t>
    </rPh>
    <rPh sb="7" eb="9">
      <t>ガクシュウ</t>
    </rPh>
    <rPh sb="9" eb="10">
      <t>ナド</t>
    </rPh>
    <phoneticPr fontId="20"/>
  </si>
  <si>
    <t>社会科「昔のくらし」体験や歴史学習、朝会での郷土について学習する。</t>
    <rPh sb="0" eb="3">
      <t>シャカイカ</t>
    </rPh>
    <rPh sb="4" eb="5">
      <t>ムカシ</t>
    </rPh>
    <rPh sb="10" eb="12">
      <t>タイケン</t>
    </rPh>
    <rPh sb="13" eb="15">
      <t>レキシ</t>
    </rPh>
    <rPh sb="15" eb="17">
      <t>ガクシュウ</t>
    </rPh>
    <rPh sb="18" eb="20">
      <t>チョウカイ</t>
    </rPh>
    <rPh sb="22" eb="24">
      <t>キョウド</t>
    </rPh>
    <rPh sb="28" eb="30">
      <t>ガクシュウ</t>
    </rPh>
    <phoneticPr fontId="20"/>
  </si>
  <si>
    <t>現在の平和が多くの尊い命の上に成り立っている事を後世に伝えるため、パネル展、戦跡や資料館へのバスツアー又は講演会を実施。</t>
    <rPh sb="0" eb="2">
      <t>ゲンザイ</t>
    </rPh>
    <rPh sb="3" eb="5">
      <t>ヘイワ</t>
    </rPh>
    <rPh sb="6" eb="7">
      <t>オオ</t>
    </rPh>
    <rPh sb="9" eb="10">
      <t>トウト</t>
    </rPh>
    <rPh sb="11" eb="12">
      <t>イノチ</t>
    </rPh>
    <rPh sb="13" eb="14">
      <t>ウエ</t>
    </rPh>
    <rPh sb="15" eb="16">
      <t>ナ</t>
    </rPh>
    <rPh sb="17" eb="18">
      <t>タ</t>
    </rPh>
    <rPh sb="22" eb="23">
      <t>コト</t>
    </rPh>
    <rPh sb="24" eb="26">
      <t>コウセイ</t>
    </rPh>
    <rPh sb="27" eb="28">
      <t>ツタ</t>
    </rPh>
    <rPh sb="36" eb="37">
      <t>テン</t>
    </rPh>
    <rPh sb="38" eb="40">
      <t>センセキ</t>
    </rPh>
    <rPh sb="41" eb="43">
      <t>シリョウ</t>
    </rPh>
    <rPh sb="43" eb="44">
      <t>カン</t>
    </rPh>
    <rPh sb="51" eb="52">
      <t>マタ</t>
    </rPh>
    <rPh sb="53" eb="56">
      <t>コウエンカイ</t>
    </rPh>
    <rPh sb="57" eb="59">
      <t>ジッシ</t>
    </rPh>
    <phoneticPr fontId="3"/>
  </si>
  <si>
    <t>嵐山町ホームページ</t>
    <phoneticPr fontId="3"/>
  </si>
  <si>
    <t>http://www.town.ranzan.saitama.jp/</t>
    <phoneticPr fontId="4"/>
  </si>
  <si>
    <t>おはなし会</t>
    <phoneticPr fontId="4"/>
  </si>
  <si>
    <t>「すこやか子育て宣言」</t>
    <phoneticPr fontId="4"/>
  </si>
  <si>
    <t>子ども大学らんざん</t>
    <phoneticPr fontId="4"/>
  </si>
  <si>
    <t>就園児対象の幼稚園等でのおはなし会</t>
    <phoneticPr fontId="4"/>
  </si>
  <si>
    <t>社会教育委員会議で作成し、小学校入学説明会で配布。社会教育委員による説明。</t>
    <phoneticPr fontId="4"/>
  </si>
  <si>
    <t>町内の高校の協力を得て、小学校4から6年生を対象とした体験教室を開催</t>
    <phoneticPr fontId="4"/>
  </si>
  <si>
    <t>おはなし会（ふれあい教室レピ）</t>
    <phoneticPr fontId="4"/>
  </si>
  <si>
    <t>童ごこち（ブックスタート）</t>
    <phoneticPr fontId="4"/>
  </si>
  <si>
    <t>出張おはなし会</t>
    <phoneticPr fontId="4"/>
  </si>
  <si>
    <t>４・５か月健診時に、本の紹介と読み聞かせ</t>
    <phoneticPr fontId="4"/>
  </si>
  <si>
    <t>小学校4年生から6年生を対象とした体験教室の開催</t>
    <phoneticPr fontId="4"/>
  </si>
  <si>
    <t>４・５か月健診時に、本の紹介と読み聞かせ</t>
    <phoneticPr fontId="3"/>
  </si>
  <si>
    <t>おはなし会（図書館）</t>
    <phoneticPr fontId="4"/>
  </si>
  <si>
    <t>0～2歳、3歳以上、幼稚園児から大人を対象とした読み聞かせ</t>
    <phoneticPr fontId="4"/>
  </si>
  <si>
    <t>嵐山まつりねり歩き</t>
    <phoneticPr fontId="4"/>
  </si>
  <si>
    <t>手作りよろい教室で作成したよろいを身に着けてまつり会場をねり歩きお披露目</t>
    <phoneticPr fontId="4"/>
  </si>
  <si>
    <t>ふれあい交流センター講座</t>
    <phoneticPr fontId="3"/>
  </si>
  <si>
    <t>町民を対象とした多様な講座を開催</t>
    <phoneticPr fontId="3"/>
  </si>
  <si>
    <t>蝶の里町民講座</t>
    <phoneticPr fontId="4"/>
  </si>
  <si>
    <t>ボランティア講師や町の職員が町民グループ等からの依頼により講座を実施</t>
    <phoneticPr fontId="4"/>
  </si>
  <si>
    <t>生涯学習指導者（あおいしいきいきサポーター）</t>
    <rPh sb="0" eb="2">
      <t>ショウガイ</t>
    </rPh>
    <rPh sb="2" eb="4">
      <t>ガクシュウ</t>
    </rPh>
    <rPh sb="4" eb="6">
      <t>シドウ</t>
    </rPh>
    <rPh sb="6" eb="7">
      <t>シャ</t>
    </rPh>
    <phoneticPr fontId="4"/>
  </si>
  <si>
    <t>吉見町文化財ボランティア</t>
    <rPh sb="0" eb="3">
      <t>ヨシミマチ</t>
    </rPh>
    <rPh sb="3" eb="6">
      <t>ブンカザイ</t>
    </rPh>
    <phoneticPr fontId="4"/>
  </si>
  <si>
    <t>国分寺市外文化財めぐりを実施。</t>
    <rPh sb="0" eb="4">
      <t>コクブンジシ</t>
    </rPh>
    <rPh sb="4" eb="5">
      <t>ソト</t>
    </rPh>
    <rPh sb="5" eb="8">
      <t>ブンカザイ</t>
    </rPh>
    <rPh sb="12" eb="14">
      <t>ジッシ</t>
    </rPh>
    <phoneticPr fontId="4"/>
  </si>
  <si>
    <t>生涯を通じた学びと伝統の継承の上に、新たな地域文化を築く</t>
    <rPh sb="0" eb="2">
      <t>ショウガイ</t>
    </rPh>
    <rPh sb="3" eb="4">
      <t>ツウ</t>
    </rPh>
    <rPh sb="6" eb="7">
      <t>マナ</t>
    </rPh>
    <rPh sb="9" eb="11">
      <t>デントウ</t>
    </rPh>
    <rPh sb="12" eb="14">
      <t>ケイショウ</t>
    </rPh>
    <rPh sb="15" eb="16">
      <t>ウエ</t>
    </rPh>
    <rPh sb="18" eb="19">
      <t>アラ</t>
    </rPh>
    <rPh sb="21" eb="23">
      <t>チイキ</t>
    </rPh>
    <rPh sb="23" eb="25">
      <t>ブンカ</t>
    </rPh>
    <rPh sb="26" eb="27">
      <t>キズ</t>
    </rPh>
    <phoneticPr fontId="4"/>
  </si>
  <si>
    <t>東秩父村</t>
    <rPh sb="0" eb="4">
      <t>ヒガシチチブムラ</t>
    </rPh>
    <phoneticPr fontId="3"/>
  </si>
  <si>
    <t>人権・同和問題啓発指導者養成講座</t>
    <phoneticPr fontId="3"/>
  </si>
  <si>
    <t>村長部局も含めた役場新規採用職員、教職員、地域住民や民間企業等を対象に講座を実施した。</t>
    <rPh sb="0" eb="2">
      <t>ソンチョウ</t>
    </rPh>
    <rPh sb="2" eb="4">
      <t>ブキョク</t>
    </rPh>
    <rPh sb="5" eb="6">
      <t>フク</t>
    </rPh>
    <rPh sb="8" eb="10">
      <t>ヤクバ</t>
    </rPh>
    <rPh sb="10" eb="12">
      <t>シンキ</t>
    </rPh>
    <rPh sb="12" eb="14">
      <t>サイヨウ</t>
    </rPh>
    <rPh sb="14" eb="16">
      <t>ショクイン</t>
    </rPh>
    <rPh sb="17" eb="20">
      <t>キョウショクイン</t>
    </rPh>
    <rPh sb="21" eb="23">
      <t>チイキ</t>
    </rPh>
    <rPh sb="23" eb="25">
      <t>ジュウミン</t>
    </rPh>
    <rPh sb="26" eb="30">
      <t>ミンカンキギョウ</t>
    </rPh>
    <rPh sb="30" eb="31">
      <t>トウ</t>
    </rPh>
    <rPh sb="32" eb="34">
      <t>タイショウ</t>
    </rPh>
    <rPh sb="35" eb="37">
      <t>コウザ</t>
    </rPh>
    <rPh sb="38" eb="40">
      <t>ジッシ</t>
    </rPh>
    <phoneticPr fontId="3"/>
  </si>
  <si>
    <t>東秩父村</t>
    <rPh sb="0" eb="4">
      <t>ヒガシチチブムラ</t>
    </rPh>
    <phoneticPr fontId="4"/>
  </si>
  <si>
    <t>東秩父村、小川町にて実行委員会を組織して実施。和紙についての学習。</t>
    <rPh sb="5" eb="8">
      <t>オガワマチ</t>
    </rPh>
    <phoneticPr fontId="3"/>
  </si>
  <si>
    <t>本庄市ホームページ</t>
    <rPh sb="0" eb="3">
      <t>ほんじょうし</t>
    </rPh>
    <phoneticPr fontId="34" type="Hiragana"/>
  </si>
  <si>
    <t>https://www.city.honjo.lg.jp/soshiki/kyoikuiinkai/shogaigakusyu/index.html</t>
  </si>
  <si>
    <t>本庄市人権教育研究集会</t>
    <rPh sb="0" eb="3">
      <t>ホンジョウシ</t>
    </rPh>
    <rPh sb="3" eb="5">
      <t>ジンケン</t>
    </rPh>
    <rPh sb="5" eb="7">
      <t>キョウイク</t>
    </rPh>
    <rPh sb="7" eb="9">
      <t>ケンキュウ</t>
    </rPh>
    <rPh sb="9" eb="11">
      <t>シュウカイ</t>
    </rPh>
    <phoneticPr fontId="20"/>
  </si>
  <si>
    <t>為末　大氏講演会を実施した。</t>
  </si>
  <si>
    <t>本庄市立小学校PTA家庭教育学級</t>
    <rPh sb="0" eb="2">
      <t>ホンジョウ</t>
    </rPh>
    <rPh sb="2" eb="4">
      <t>シリツ</t>
    </rPh>
    <rPh sb="4" eb="7">
      <t>ショウガッコウ</t>
    </rPh>
    <rPh sb="10" eb="12">
      <t>カテイ</t>
    </rPh>
    <rPh sb="12" eb="14">
      <t>キョウイク</t>
    </rPh>
    <rPh sb="14" eb="16">
      <t>ガッキュウ</t>
    </rPh>
    <phoneticPr fontId="20"/>
  </si>
  <si>
    <t>人権教育、親の学習、救命講習等を実施した。</t>
    <rPh sb="0" eb="2">
      <t>ジンケン</t>
    </rPh>
    <rPh sb="2" eb="4">
      <t>キョウイク</t>
    </rPh>
    <rPh sb="5" eb="6">
      <t>オヤ</t>
    </rPh>
    <rPh sb="7" eb="9">
      <t>ガクシュウ</t>
    </rPh>
    <rPh sb="10" eb="12">
      <t>キュウメイ</t>
    </rPh>
    <rPh sb="12" eb="14">
      <t>コウシュウ</t>
    </rPh>
    <rPh sb="14" eb="15">
      <t>トウ</t>
    </rPh>
    <rPh sb="16" eb="18">
      <t>ジッシ</t>
    </rPh>
    <phoneticPr fontId="20"/>
  </si>
  <si>
    <t>本庄市立中学校開放講座</t>
    <rPh sb="0" eb="2">
      <t>ホンジョウ</t>
    </rPh>
    <rPh sb="2" eb="4">
      <t>シリツ</t>
    </rPh>
    <rPh sb="4" eb="7">
      <t>チュウガッコウ</t>
    </rPh>
    <rPh sb="7" eb="9">
      <t>カイホウ</t>
    </rPh>
    <rPh sb="9" eb="11">
      <t>コウザ</t>
    </rPh>
    <phoneticPr fontId="20"/>
  </si>
  <si>
    <t>人権教育、親の学習、食育等を実施した。</t>
    <rPh sb="0" eb="2">
      <t>ジンケン</t>
    </rPh>
    <rPh sb="2" eb="4">
      <t>キョウイク</t>
    </rPh>
    <rPh sb="5" eb="6">
      <t>オヤ</t>
    </rPh>
    <rPh sb="7" eb="9">
      <t>ガクシュウ</t>
    </rPh>
    <rPh sb="10" eb="12">
      <t>ショクイク</t>
    </rPh>
    <rPh sb="12" eb="13">
      <t>トウ</t>
    </rPh>
    <rPh sb="14" eb="16">
      <t>ジッシ</t>
    </rPh>
    <phoneticPr fontId="20"/>
  </si>
  <si>
    <t>子ども大学ほんじょう</t>
    <rPh sb="0" eb="1">
      <t>コ</t>
    </rPh>
    <rPh sb="3" eb="5">
      <t>ダイガク</t>
    </rPh>
    <phoneticPr fontId="20"/>
  </si>
  <si>
    <t>はてな学、ふるさと学、生き方学、オリエンテーション、学園祭準備、学園祭等を実施した。</t>
    <rPh sb="3" eb="4">
      <t>ガク</t>
    </rPh>
    <rPh sb="9" eb="10">
      <t>ガク</t>
    </rPh>
    <rPh sb="11" eb="12">
      <t>イ</t>
    </rPh>
    <rPh sb="13" eb="14">
      <t>カタ</t>
    </rPh>
    <rPh sb="14" eb="15">
      <t>ガク</t>
    </rPh>
    <rPh sb="26" eb="29">
      <t>ガクエンサイ</t>
    </rPh>
    <rPh sb="29" eb="31">
      <t>ジュンビ</t>
    </rPh>
    <rPh sb="32" eb="34">
      <t>ガクエン</t>
    </rPh>
    <rPh sb="34" eb="35">
      <t>マツ</t>
    </rPh>
    <rPh sb="35" eb="36">
      <t>トウ</t>
    </rPh>
    <rPh sb="37" eb="39">
      <t>ジッシ</t>
    </rPh>
    <phoneticPr fontId="20"/>
  </si>
  <si>
    <t>H18</t>
    <phoneticPr fontId="4"/>
  </si>
  <si>
    <t>H21</t>
    <phoneticPr fontId="4"/>
  </si>
  <si>
    <t>H19</t>
    <phoneticPr fontId="4"/>
  </si>
  <si>
    <t>生涯学習宣言のまち宣言</t>
    <phoneticPr fontId="3"/>
  </si>
  <si>
    <t>出前授業</t>
    <phoneticPr fontId="3"/>
  </si>
  <si>
    <t>伝統行事のお話を聞く会</t>
    <phoneticPr fontId="4"/>
  </si>
  <si>
    <t>身近な地域のフィールドワーク</t>
    <phoneticPr fontId="3"/>
  </si>
  <si>
    <t>家庭教育学級</t>
    <phoneticPr fontId="4"/>
  </si>
  <si>
    <t>発掘調査出土品、昔の生活用品等の説明</t>
    <phoneticPr fontId="3"/>
  </si>
  <si>
    <t>郷土獅子舞等の座学</t>
    <phoneticPr fontId="4"/>
  </si>
  <si>
    <t>古墳、神社などの説明</t>
    <phoneticPr fontId="3"/>
  </si>
  <si>
    <t>各小中学校、幼稚園の保護者を対象。合同講演会、各校での教室を開催。</t>
    <phoneticPr fontId="4"/>
  </si>
  <si>
    <t>ハートフルデイ2019</t>
    <phoneticPr fontId="4"/>
  </si>
  <si>
    <t>まちづくり講座</t>
    <phoneticPr fontId="4"/>
  </si>
  <si>
    <t>小中学生による人権作文・標語・ポスターの代表作品発表と表彰、及び人権講演会。</t>
    <phoneticPr fontId="3"/>
  </si>
  <si>
    <t>町政や制度への理解を深めてもらうため、町職員が各地区で行う講座。</t>
    <phoneticPr fontId="4"/>
  </si>
  <si>
    <t>児玉郡市（１市３町）、早稲田大学等で実行委員会を組織し、子どもの知的好奇心を刺激する学びの機会を提供。（９回）</t>
    <phoneticPr fontId="3"/>
  </si>
  <si>
    <t>行政区対応及び一般対抗で行う20.07㎞の駅伝大会。</t>
    <phoneticPr fontId="3"/>
  </si>
  <si>
    <t>神川町</t>
    <rPh sb="0" eb="3">
      <t>カミカワマチ</t>
    </rPh>
    <phoneticPr fontId="4"/>
  </si>
  <si>
    <t>生涯学習フェスティバル</t>
    <phoneticPr fontId="4"/>
  </si>
  <si>
    <t>生涯学習団体等の活動成果を展示、舞台等で発表。</t>
    <phoneticPr fontId="4"/>
  </si>
  <si>
    <t>寄居町健全育成町民会議道徳講演会・実践発表会</t>
    <phoneticPr fontId="4"/>
  </si>
  <si>
    <t>「道徳のまち・寄居」を目指した取り組みとして、児童生徒が社会の一員としての在り方を考え、保護者が子どもたちの手本であることを再認識する機会を設けることで、子どもたちの道徳性を養うと共に、学校と地域が連携して子どもたちを育成する環境を整えることを目的とする。</t>
    <phoneticPr fontId="4"/>
  </si>
  <si>
    <t>子どもたちに専門的かつ知的好奇心を刺激するための場を提供するため、近隣の大学でのプログラミングや工場見学を行った。</t>
    <phoneticPr fontId="4"/>
  </si>
  <si>
    <t>町民ハイキング</t>
    <phoneticPr fontId="3"/>
  </si>
  <si>
    <t>寄居町内の身近にある素晴らしい自然や文化遺産等を歩いて訪れることを通して、町民の健康増進と参加者相互の親睦を図ることを目的とする。</t>
    <phoneticPr fontId="4"/>
  </si>
  <si>
    <t>対面朗読/おはなし会/読み聞かせ/くれよん</t>
    <rPh sb="0" eb="2">
      <t>タイメン</t>
    </rPh>
    <rPh sb="2" eb="4">
      <t>ロウドク</t>
    </rPh>
    <rPh sb="9" eb="10">
      <t>カイ</t>
    </rPh>
    <rPh sb="11" eb="12">
      <t>ヨ</t>
    </rPh>
    <rPh sb="13" eb="14">
      <t>キ</t>
    </rPh>
    <phoneticPr fontId="28"/>
  </si>
  <si>
    <t>プリザーブドフラワー教室</t>
    <rPh sb="10" eb="12">
      <t>キョウシツ</t>
    </rPh>
    <phoneticPr fontId="28"/>
  </si>
  <si>
    <t>クリスマスにオリジナルのプリザーブドフラワーはいかがですか？と題し、講座を開催した。</t>
    <rPh sb="31" eb="32">
      <t>ダイ</t>
    </rPh>
    <rPh sb="34" eb="36">
      <t>コウザ</t>
    </rPh>
    <rPh sb="37" eb="39">
      <t>カイサイ</t>
    </rPh>
    <phoneticPr fontId="28"/>
  </si>
  <si>
    <t>マクロビ料理教室</t>
    <rPh sb="6" eb="8">
      <t>キョウシツ</t>
    </rPh>
    <phoneticPr fontId="28"/>
  </si>
  <si>
    <t>玄米菜食のヘルシー料理で健康づくり、はじめてみませんか？と題し、講座を開催した。</t>
    <rPh sb="0" eb="2">
      <t>ゲンマイ</t>
    </rPh>
    <rPh sb="2" eb="4">
      <t>サイショク</t>
    </rPh>
    <rPh sb="9" eb="11">
      <t>リョウリ</t>
    </rPh>
    <rPh sb="12" eb="14">
      <t>ケンコウ</t>
    </rPh>
    <rPh sb="29" eb="30">
      <t>ダイ</t>
    </rPh>
    <rPh sb="32" eb="34">
      <t>コウザ</t>
    </rPh>
    <rPh sb="35" eb="37">
      <t>カイサイ</t>
    </rPh>
    <phoneticPr fontId="28"/>
  </si>
  <si>
    <t>小学生を対象に、陶芸の粘土でコップや皿を作成する講座を開催した。</t>
    <rPh sb="0" eb="3">
      <t>ショウガクセイ</t>
    </rPh>
    <rPh sb="4" eb="6">
      <t>タイショウ</t>
    </rPh>
    <rPh sb="8" eb="10">
      <t>トウゲイ</t>
    </rPh>
    <rPh sb="11" eb="13">
      <t>ネンド</t>
    </rPh>
    <rPh sb="18" eb="19">
      <t>サラ</t>
    </rPh>
    <rPh sb="20" eb="22">
      <t>サクセイ</t>
    </rPh>
    <rPh sb="24" eb="26">
      <t>コウザ</t>
    </rPh>
    <rPh sb="27" eb="29">
      <t>カイサイ</t>
    </rPh>
    <phoneticPr fontId="28"/>
  </si>
  <si>
    <t>H4</t>
    <phoneticPr fontId="4"/>
  </si>
  <si>
    <t>新入学児童就学時健診時に、保護者を対象に家庭教育アドバイザーによる子育てに関する講座を実施した。</t>
    <rPh sb="0" eb="3">
      <t>シンニュウガク</t>
    </rPh>
    <rPh sb="3" eb="5">
      <t>ジドウ</t>
    </rPh>
    <rPh sb="5" eb="7">
      <t>シュウガク</t>
    </rPh>
    <rPh sb="7" eb="8">
      <t>ジ</t>
    </rPh>
    <rPh sb="8" eb="10">
      <t>ケンシン</t>
    </rPh>
    <rPh sb="10" eb="11">
      <t>ジ</t>
    </rPh>
    <rPh sb="13" eb="16">
      <t>ホゴシャ</t>
    </rPh>
    <rPh sb="17" eb="19">
      <t>タイショウ</t>
    </rPh>
    <rPh sb="20" eb="22">
      <t>カテイ</t>
    </rPh>
    <rPh sb="22" eb="24">
      <t>キョウイク</t>
    </rPh>
    <rPh sb="33" eb="35">
      <t>コソダ</t>
    </rPh>
    <rPh sb="37" eb="38">
      <t>カン</t>
    </rPh>
    <rPh sb="40" eb="42">
      <t>コウザ</t>
    </rPh>
    <rPh sb="43" eb="45">
      <t>ジッシ</t>
    </rPh>
    <phoneticPr fontId="3"/>
  </si>
  <si>
    <t>各小中学校での公開授業（人権教育関連）と人権教育に関する研究発表会及び基調講演を実施した。</t>
    <rPh sb="0" eb="5">
      <t>カクショウチュウガッコウ</t>
    </rPh>
    <rPh sb="7" eb="9">
      <t>コウカイ</t>
    </rPh>
    <rPh sb="9" eb="11">
      <t>ジュギョウ</t>
    </rPh>
    <rPh sb="12" eb="14">
      <t>ジンケン</t>
    </rPh>
    <rPh sb="14" eb="16">
      <t>キョウイク</t>
    </rPh>
    <rPh sb="16" eb="18">
      <t>カンレン</t>
    </rPh>
    <rPh sb="20" eb="22">
      <t>ジンケン</t>
    </rPh>
    <rPh sb="22" eb="24">
      <t>キョウイク</t>
    </rPh>
    <rPh sb="25" eb="26">
      <t>カン</t>
    </rPh>
    <rPh sb="28" eb="30">
      <t>ケンキュウ</t>
    </rPh>
    <rPh sb="30" eb="33">
      <t>ハッピョウカイ</t>
    </rPh>
    <rPh sb="33" eb="34">
      <t>オヨ</t>
    </rPh>
    <rPh sb="35" eb="37">
      <t>キチョウ</t>
    </rPh>
    <rPh sb="37" eb="39">
      <t>コウエン</t>
    </rPh>
    <rPh sb="40" eb="42">
      <t>ジッシ</t>
    </rPh>
    <phoneticPr fontId="4"/>
  </si>
  <si>
    <t>様々な人権問題について正しく認識し、町民一人一人がお互いを尊重し、差別のない明るい社会実現のために研修会を実施した。</t>
    <rPh sb="0" eb="2">
      <t>サマザマ</t>
    </rPh>
    <rPh sb="3" eb="5">
      <t>ジンケン</t>
    </rPh>
    <rPh sb="5" eb="7">
      <t>モンダイ</t>
    </rPh>
    <rPh sb="11" eb="12">
      <t>タダ</t>
    </rPh>
    <rPh sb="14" eb="16">
      <t>ニンシキ</t>
    </rPh>
    <rPh sb="18" eb="20">
      <t>チョウミン</t>
    </rPh>
    <rPh sb="20" eb="22">
      <t>ヒトリ</t>
    </rPh>
    <rPh sb="22" eb="24">
      <t>ヒトリ</t>
    </rPh>
    <rPh sb="26" eb="27">
      <t>タガ</t>
    </rPh>
    <rPh sb="29" eb="31">
      <t>ソンチョウ</t>
    </rPh>
    <rPh sb="33" eb="35">
      <t>サベツ</t>
    </rPh>
    <rPh sb="38" eb="39">
      <t>アカ</t>
    </rPh>
    <rPh sb="41" eb="43">
      <t>シャカイ</t>
    </rPh>
    <rPh sb="43" eb="45">
      <t>ジツゲン</t>
    </rPh>
    <rPh sb="49" eb="52">
      <t>ケンシュウカイ</t>
    </rPh>
    <rPh sb="53" eb="55">
      <t>ジッシ</t>
    </rPh>
    <phoneticPr fontId="3"/>
  </si>
  <si>
    <t>町の子育て支援課・児童館での事業において、乳幼児期の子どもとの関わり、親としての心構えなどについて講座を開催した。</t>
    <rPh sb="0" eb="1">
      <t>マチ</t>
    </rPh>
    <rPh sb="2" eb="4">
      <t>コソダ</t>
    </rPh>
    <rPh sb="5" eb="7">
      <t>シエン</t>
    </rPh>
    <rPh sb="7" eb="8">
      <t>カ</t>
    </rPh>
    <rPh sb="9" eb="12">
      <t>ジドウカン</t>
    </rPh>
    <rPh sb="14" eb="16">
      <t>ジギョウ</t>
    </rPh>
    <rPh sb="21" eb="24">
      <t>ニュウヨウジ</t>
    </rPh>
    <rPh sb="24" eb="25">
      <t>キ</t>
    </rPh>
    <rPh sb="26" eb="27">
      <t>コ</t>
    </rPh>
    <rPh sb="31" eb="32">
      <t>カカ</t>
    </rPh>
    <rPh sb="35" eb="36">
      <t>オヤ</t>
    </rPh>
    <rPh sb="40" eb="42">
      <t>ココロガマ</t>
    </rPh>
    <rPh sb="49" eb="51">
      <t>コウザ</t>
    </rPh>
    <rPh sb="52" eb="54">
      <t>カイサイ</t>
    </rPh>
    <phoneticPr fontId="4"/>
  </si>
  <si>
    <t>自然のなかを歩きなら、参加者の健康増進、参加者相互の親睦を深めた。</t>
    <phoneticPr fontId="3"/>
  </si>
  <si>
    <t>地区対抗種目やフリー参加種目等で構成された多世代間交流のスポーツイベント。町の特色の1つでもあり、全町民を対象に1日楽しめる体育祭として実施した。</t>
    <phoneticPr fontId="4"/>
  </si>
  <si>
    <t>8月に募集をした人権標語の表彰式と人権教育に関連した映画の鑑賞会を実施した。</t>
    <phoneticPr fontId="3"/>
  </si>
  <si>
    <t>長瀞町ホームページ</t>
    <rPh sb="0" eb="3">
      <t>ながとろまち</t>
    </rPh>
    <phoneticPr fontId="34" type="Hiragana"/>
  </si>
  <si>
    <t>長瀞町</t>
    <rPh sb="0" eb="3">
      <t>ナガトロマチ</t>
    </rPh>
    <phoneticPr fontId="34"/>
  </si>
  <si>
    <t>家庭教育事業</t>
    <rPh sb="0" eb="2">
      <t>カテイ</t>
    </rPh>
    <rPh sb="2" eb="4">
      <t>キョウイク</t>
    </rPh>
    <rPh sb="4" eb="6">
      <t>ジギョウ</t>
    </rPh>
    <phoneticPr fontId="34"/>
  </si>
  <si>
    <t>新入学児童就学時健診時に、保護者を対象に栄養教諭と教育相談員による子育てに関する講演会を実施。
中学生２年生向けに産婦人科の先生による性教育の講演会を実施。</t>
    <rPh sb="20" eb="22">
      <t>エイヨウ</t>
    </rPh>
    <rPh sb="22" eb="24">
      <t>キョウユ</t>
    </rPh>
    <rPh sb="25" eb="27">
      <t>キョウイク</t>
    </rPh>
    <rPh sb="27" eb="30">
      <t>ソウダンイン</t>
    </rPh>
    <rPh sb="40" eb="43">
      <t>コウエンカイ</t>
    </rPh>
    <rPh sb="48" eb="51">
      <t>チュウガクセイ</t>
    </rPh>
    <rPh sb="52" eb="54">
      <t>ネンセイ</t>
    </rPh>
    <rPh sb="54" eb="55">
      <t>ム</t>
    </rPh>
    <rPh sb="57" eb="61">
      <t>サンフジンカ</t>
    </rPh>
    <rPh sb="62" eb="64">
      <t>センセイ</t>
    </rPh>
    <rPh sb="67" eb="70">
      <t>セイキョウイク</t>
    </rPh>
    <rPh sb="71" eb="74">
      <t>コウエンカイ</t>
    </rPh>
    <rPh sb="75" eb="77">
      <t>ジッシ</t>
    </rPh>
    <phoneticPr fontId="34"/>
  </si>
  <si>
    <t>小鹿野町ホームページ</t>
    <phoneticPr fontId="4"/>
  </si>
  <si>
    <t>https://www.town.ogano.lg.jp/</t>
    <phoneticPr fontId="4"/>
  </si>
  <si>
    <t>ブックスタート</t>
    <phoneticPr fontId="4"/>
  </si>
  <si>
    <t>ブックチャレンジ</t>
    <phoneticPr fontId="4"/>
  </si>
  <si>
    <t>おはなしかいプチ</t>
    <phoneticPr fontId="4"/>
  </si>
  <si>
    <t>６ヶ月児を対象に、乳幼児に健診時に絵本のプレゼントし、赤ちゃんと保護者が絵本を介して心ふれあう時間を持つきっかけづくりを行う。</t>
    <phoneticPr fontId="4"/>
  </si>
  <si>
    <t>１歳児及び２歳児を対象に、乳幼児健診時に絵本をプレゼントし、読み聞かせの大切さや、家庭での読書環境の継続と充実を図り、親子で絵本を楽しみ健やかに子育てを行える環境を育むことを目的とする。</t>
    <phoneticPr fontId="4"/>
  </si>
  <si>
    <t>子育て支援センターと共催で、未就学児を対象に読み聞かせを行う。</t>
    <phoneticPr fontId="4"/>
  </si>
  <si>
    <t>小鹿野町</t>
    <rPh sb="0" eb="3">
      <t>オガノ</t>
    </rPh>
    <rPh sb="3" eb="4">
      <t>マチ</t>
    </rPh>
    <phoneticPr fontId="4"/>
  </si>
  <si>
    <t>小鹿野町</t>
    <rPh sb="0" eb="4">
      <t>オガノマチ</t>
    </rPh>
    <phoneticPr fontId="4"/>
  </si>
  <si>
    <t>民間保育園読み聞かせ</t>
    <phoneticPr fontId="4"/>
  </si>
  <si>
    <t>福祉施設読み聞かせ</t>
    <phoneticPr fontId="4"/>
  </si>
  <si>
    <t>民間保育園で紙芝居や絵本の読み聞かせを行う。</t>
    <phoneticPr fontId="4"/>
  </si>
  <si>
    <t>高齢者施設で紙芝居や絵本の読み聞かせや簡単な手遊びを実施。</t>
    <phoneticPr fontId="4"/>
  </si>
  <si>
    <t>ふる総フェスタ</t>
    <rPh sb="2" eb="3">
      <t>ソウ</t>
    </rPh>
    <phoneticPr fontId="3"/>
  </si>
  <si>
    <t>夏休みお助け講座</t>
    <phoneticPr fontId="4"/>
  </si>
  <si>
    <t>出張図書館</t>
    <phoneticPr fontId="4"/>
  </si>
  <si>
    <t>両神公民館及び町立図書館の共催事業でふるさと総合会館を使い、ステージライブやクリスマスワークショップを催す。また、公民館団体の作品の展示を行う。</t>
    <rPh sb="0" eb="2">
      <t>リョウカミ</t>
    </rPh>
    <rPh sb="2" eb="5">
      <t>コウミンカン</t>
    </rPh>
    <rPh sb="5" eb="6">
      <t>オヨ</t>
    </rPh>
    <rPh sb="7" eb="9">
      <t>チョウリツ</t>
    </rPh>
    <rPh sb="9" eb="12">
      <t>トショカン</t>
    </rPh>
    <rPh sb="13" eb="15">
      <t>キョウサイ</t>
    </rPh>
    <rPh sb="15" eb="17">
      <t>ジギョウ</t>
    </rPh>
    <rPh sb="22" eb="24">
      <t>ソウゴウ</t>
    </rPh>
    <rPh sb="24" eb="26">
      <t>カイカン</t>
    </rPh>
    <rPh sb="27" eb="28">
      <t>ツカ</t>
    </rPh>
    <rPh sb="51" eb="52">
      <t>モヨオ</t>
    </rPh>
    <rPh sb="57" eb="60">
      <t>コウミンカン</t>
    </rPh>
    <rPh sb="60" eb="62">
      <t>ダンタイ</t>
    </rPh>
    <rPh sb="63" eb="65">
      <t>サクヒン</t>
    </rPh>
    <rPh sb="66" eb="68">
      <t>テンジ</t>
    </rPh>
    <rPh sb="69" eb="70">
      <t>オコナ</t>
    </rPh>
    <phoneticPr fontId="4"/>
  </si>
  <si>
    <t>両神公民館及び町立図書館の共催事業で夏休みの宿題や課題に関係のある事業を行い。生涯学習の推進や学習支援を行う。
Ｒ1年度は感想画教室・感想文教室・郷土料理教室・万華鏡教室・型染教室を実施。</t>
    <phoneticPr fontId="4"/>
  </si>
  <si>
    <t>出張図書館を実施することにより、図書館に遠い地域の住民や児童・生徒への学習活動、読書活動の支援を行う｡</t>
    <phoneticPr fontId="4"/>
  </si>
  <si>
    <t>体験学習</t>
    <rPh sb="2" eb="4">
      <t>ガクシュウ</t>
    </rPh>
    <phoneticPr fontId="4"/>
  </si>
  <si>
    <t>中学の職業・進路指導に協力するため、受け入れ。軽易な仕事を体験。</t>
    <rPh sb="0" eb="2">
      <t>チュウガク</t>
    </rPh>
    <rPh sb="3" eb="5">
      <t>ショクギョウ</t>
    </rPh>
    <rPh sb="6" eb="8">
      <t>シンロ</t>
    </rPh>
    <rPh sb="8" eb="10">
      <t>シドウ</t>
    </rPh>
    <rPh sb="11" eb="13">
      <t>キョウリョク</t>
    </rPh>
    <rPh sb="18" eb="19">
      <t>ウ</t>
    </rPh>
    <rPh sb="20" eb="21">
      <t>イ</t>
    </rPh>
    <rPh sb="23" eb="25">
      <t>ケイイ</t>
    </rPh>
    <rPh sb="26" eb="28">
      <t>シゴト</t>
    </rPh>
    <rPh sb="29" eb="31">
      <t>タイケン</t>
    </rPh>
    <phoneticPr fontId="4"/>
  </si>
  <si>
    <t>収蔵品展「忍藩の甲冑と刀剣」</t>
    <rPh sb="0" eb="1">
      <t>シュウ</t>
    </rPh>
    <rPh sb="1" eb="2">
      <t>ゾウ</t>
    </rPh>
    <rPh sb="2" eb="3">
      <t>ヒン</t>
    </rPh>
    <rPh sb="3" eb="4">
      <t>テン</t>
    </rPh>
    <rPh sb="5" eb="6">
      <t>オシ</t>
    </rPh>
    <rPh sb="6" eb="7">
      <t>ハン</t>
    </rPh>
    <rPh sb="8" eb="10">
      <t>カッチュウ</t>
    </rPh>
    <rPh sb="11" eb="13">
      <t>トウケン</t>
    </rPh>
    <phoneticPr fontId="3"/>
  </si>
  <si>
    <t>当館が所蔵する忍藩主や藩士ゆかりの甲冑と刀剣を展示。</t>
    <rPh sb="0" eb="2">
      <t>トウカン</t>
    </rPh>
    <rPh sb="3" eb="5">
      <t>ショゾウ</t>
    </rPh>
    <rPh sb="7" eb="8">
      <t>オシ</t>
    </rPh>
    <rPh sb="8" eb="9">
      <t>ハン</t>
    </rPh>
    <rPh sb="9" eb="10">
      <t>シュ</t>
    </rPh>
    <rPh sb="11" eb="13">
      <t>ハンシ</t>
    </rPh>
    <rPh sb="17" eb="19">
      <t>カッチュウ</t>
    </rPh>
    <rPh sb="20" eb="22">
      <t>トウケン</t>
    </rPh>
    <rPh sb="23" eb="25">
      <t>テンジ</t>
    </rPh>
    <phoneticPr fontId="4"/>
  </si>
  <si>
    <t>「市報にみる行田の歴史</t>
    <rPh sb="1" eb="3">
      <t>シホウ</t>
    </rPh>
    <rPh sb="6" eb="8">
      <t>ギョウダ</t>
    </rPh>
    <rPh sb="9" eb="11">
      <t>レキシ</t>
    </rPh>
    <phoneticPr fontId="4"/>
  </si>
  <si>
    <t>「市報ぎょうだ」のために撮影された写真を中心に市の歴史を振り返る。</t>
    <rPh sb="1" eb="3">
      <t>シホウ</t>
    </rPh>
    <rPh sb="12" eb="14">
      <t>サツエイ</t>
    </rPh>
    <rPh sb="17" eb="19">
      <t>シャシン</t>
    </rPh>
    <rPh sb="20" eb="22">
      <t>チュウシン</t>
    </rPh>
    <rPh sb="23" eb="24">
      <t>シ</t>
    </rPh>
    <rPh sb="25" eb="27">
      <t>レキシ</t>
    </rPh>
    <rPh sb="28" eb="29">
      <t>フ</t>
    </rPh>
    <rPh sb="30" eb="31">
      <t>カエ</t>
    </rPh>
    <phoneticPr fontId="4"/>
  </si>
  <si>
    <t>市制施行70周年を記念し、市内の指定文化財を中心に、行田市の歴史と文化を紹介。</t>
    <rPh sb="0" eb="2">
      <t>シセイ</t>
    </rPh>
    <rPh sb="2" eb="4">
      <t>セコウ</t>
    </rPh>
    <rPh sb="6" eb="8">
      <t>シュウネン</t>
    </rPh>
    <rPh sb="9" eb="11">
      <t>キネン</t>
    </rPh>
    <rPh sb="13" eb="15">
      <t>シナイ</t>
    </rPh>
    <rPh sb="16" eb="18">
      <t>シテイ</t>
    </rPh>
    <rPh sb="18" eb="21">
      <t>ブンカザイ</t>
    </rPh>
    <rPh sb="22" eb="24">
      <t>チュウシン</t>
    </rPh>
    <rPh sb="26" eb="28">
      <t>ギョウダ</t>
    </rPh>
    <rPh sb="28" eb="29">
      <t>シ</t>
    </rPh>
    <rPh sb="30" eb="32">
      <t>レキシ</t>
    </rPh>
    <rPh sb="33" eb="35">
      <t>ブンカ</t>
    </rPh>
    <rPh sb="36" eb="38">
      <t>ショウカイ</t>
    </rPh>
    <phoneticPr fontId="3"/>
  </si>
  <si>
    <t>企画展「武家の姫君たち」</t>
    <rPh sb="0" eb="3">
      <t>キカクテン</t>
    </rPh>
    <rPh sb="4" eb="6">
      <t>ブケ</t>
    </rPh>
    <rPh sb="7" eb="9">
      <t>ヒメギミ</t>
    </rPh>
    <phoneticPr fontId="3"/>
  </si>
  <si>
    <t>忍城・忍藩ゆかりの"武家の姫君たち”にスポットをあて、彼女たち自身やその周辺にまつわる史実や伝承を物語る資料を展示、紹介。</t>
    <rPh sb="0" eb="1">
      <t>オシ</t>
    </rPh>
    <rPh sb="1" eb="2">
      <t>ジョウ</t>
    </rPh>
    <rPh sb="3" eb="4">
      <t>オシ</t>
    </rPh>
    <rPh sb="4" eb="5">
      <t>ハン</t>
    </rPh>
    <rPh sb="10" eb="12">
      <t>ブケ</t>
    </rPh>
    <rPh sb="13" eb="15">
      <t>ヒメギミ</t>
    </rPh>
    <rPh sb="27" eb="29">
      <t>カノジョ</t>
    </rPh>
    <rPh sb="31" eb="33">
      <t>ジシン</t>
    </rPh>
    <rPh sb="36" eb="38">
      <t>シュウヘン</t>
    </rPh>
    <rPh sb="43" eb="45">
      <t>シジツ</t>
    </rPh>
    <rPh sb="46" eb="48">
      <t>デンショウ</t>
    </rPh>
    <rPh sb="49" eb="51">
      <t>モノガタ</t>
    </rPh>
    <rPh sb="52" eb="54">
      <t>シリョウ</t>
    </rPh>
    <rPh sb="55" eb="57">
      <t>テンジ</t>
    </rPh>
    <rPh sb="58" eb="60">
      <t>ショウカイ</t>
    </rPh>
    <phoneticPr fontId="4"/>
  </si>
  <si>
    <t>H2</t>
    <phoneticPr fontId="4"/>
  </si>
  <si>
    <t>加須市生涯学習推進会議</t>
    <phoneticPr fontId="4"/>
  </si>
  <si>
    <t>余裕教室の活用</t>
    <rPh sb="0" eb="2">
      <t>ヨユウ</t>
    </rPh>
    <rPh sb="2" eb="4">
      <t>キョウシツ</t>
    </rPh>
    <rPh sb="5" eb="7">
      <t>カツヨウ</t>
    </rPh>
    <phoneticPr fontId="5"/>
  </si>
  <si>
    <t>介護予防サポーター養成講座</t>
    <phoneticPr fontId="4"/>
  </si>
  <si>
    <t>内牧ふれあい講座「みんなで給食を食べよう！」</t>
  </si>
  <si>
    <t>全５回の講座のうち5回目に実施。高齢者と児童の「ふれあい」を目的とし、食育で文部科学大臣賞を受賞した内牧小学校で給食をいただくとともに栄養教諭より食育についての話を聞いた。</t>
  </si>
  <si>
    <t>第5回障がい者作品展</t>
    <rPh sb="0" eb="1">
      <t>ダイ</t>
    </rPh>
    <rPh sb="2" eb="3">
      <t>カイ</t>
    </rPh>
    <rPh sb="3" eb="4">
      <t>ショウ</t>
    </rPh>
    <rPh sb="6" eb="7">
      <t>シャ</t>
    </rPh>
    <rPh sb="7" eb="9">
      <t>サクヒン</t>
    </rPh>
    <rPh sb="9" eb="10">
      <t>テン</t>
    </rPh>
    <phoneticPr fontId="3"/>
  </si>
  <si>
    <t>学校開放講座「やさしい手織り～温かみのあるランチョンマットを織りませんか～」</t>
    <rPh sb="0" eb="2">
      <t>ガッコウ</t>
    </rPh>
    <rPh sb="2" eb="4">
      <t>カイホウ</t>
    </rPh>
    <rPh sb="4" eb="6">
      <t>コウザ</t>
    </rPh>
    <rPh sb="11" eb="13">
      <t>テオ</t>
    </rPh>
    <rPh sb="15" eb="16">
      <t>アタタ</t>
    </rPh>
    <rPh sb="30" eb="31">
      <t>オ</t>
    </rPh>
    <phoneticPr fontId="1"/>
  </si>
  <si>
    <t>庄和北部地域での公民館活動の場として、場所の提供を受け、地域住民との交流等を図る。</t>
    <rPh sb="0" eb="2">
      <t>ショウワ</t>
    </rPh>
    <rPh sb="2" eb="4">
      <t>ホクブ</t>
    </rPh>
    <rPh sb="4" eb="6">
      <t>チイキ</t>
    </rPh>
    <rPh sb="8" eb="11">
      <t>コウミンカン</t>
    </rPh>
    <rPh sb="11" eb="13">
      <t>カツドウ</t>
    </rPh>
    <rPh sb="14" eb="15">
      <t>バ</t>
    </rPh>
    <rPh sb="19" eb="21">
      <t>バショ</t>
    </rPh>
    <rPh sb="22" eb="24">
      <t>テイキョウ</t>
    </rPh>
    <rPh sb="25" eb="26">
      <t>ウ</t>
    </rPh>
    <rPh sb="28" eb="30">
      <t>チイキ</t>
    </rPh>
    <rPh sb="30" eb="32">
      <t>ジュウミン</t>
    </rPh>
    <rPh sb="34" eb="36">
      <t>コウリュウ</t>
    </rPh>
    <rPh sb="36" eb="37">
      <t>トウ</t>
    </rPh>
    <rPh sb="38" eb="39">
      <t>ハカ</t>
    </rPh>
    <phoneticPr fontId="1"/>
  </si>
  <si>
    <t>羽生市民講師講座</t>
    <rPh sb="0" eb="2">
      <t>ハニュウ</t>
    </rPh>
    <phoneticPr fontId="3"/>
  </si>
  <si>
    <t>「市民講師」として登録をしていただいている方に、市内に活動拠点を置く団体が依頼し講座を開催する。</t>
    <rPh sb="1" eb="3">
      <t>シミン</t>
    </rPh>
    <rPh sb="3" eb="5">
      <t>コウシ</t>
    </rPh>
    <rPh sb="9" eb="11">
      <t>トウロク</t>
    </rPh>
    <rPh sb="21" eb="22">
      <t>カタ</t>
    </rPh>
    <rPh sb="24" eb="26">
      <t>シナイ</t>
    </rPh>
    <rPh sb="27" eb="29">
      <t>カツドウ</t>
    </rPh>
    <rPh sb="29" eb="31">
      <t>キョテン</t>
    </rPh>
    <rPh sb="32" eb="33">
      <t>オ</t>
    </rPh>
    <rPh sb="34" eb="36">
      <t>ダンタイ</t>
    </rPh>
    <rPh sb="37" eb="39">
      <t>イライ</t>
    </rPh>
    <rPh sb="40" eb="42">
      <t>コウザ</t>
    </rPh>
    <rPh sb="43" eb="45">
      <t>カイサイ</t>
    </rPh>
    <phoneticPr fontId="3"/>
  </si>
  <si>
    <t>羽生学講座Ⅸ</t>
    <rPh sb="0" eb="2">
      <t>ハニュウ</t>
    </rPh>
    <rPh sb="2" eb="3">
      <t>ガク</t>
    </rPh>
    <rPh sb="3" eb="5">
      <t>コウザ</t>
    </rPh>
    <phoneticPr fontId="3"/>
  </si>
  <si>
    <t>市民参画による企画運営委員会により、特別講座、第1期、第2期を実施。</t>
    <rPh sb="0" eb="2">
      <t>シミン</t>
    </rPh>
    <rPh sb="2" eb="4">
      <t>サンカク</t>
    </rPh>
    <rPh sb="7" eb="9">
      <t>キカク</t>
    </rPh>
    <rPh sb="9" eb="11">
      <t>ウンエイ</t>
    </rPh>
    <rPh sb="11" eb="14">
      <t>イインカイ</t>
    </rPh>
    <rPh sb="18" eb="20">
      <t>トクベツ</t>
    </rPh>
    <rPh sb="20" eb="22">
      <t>コウザ</t>
    </rPh>
    <rPh sb="23" eb="24">
      <t>ダイ</t>
    </rPh>
    <rPh sb="25" eb="26">
      <t>キ</t>
    </rPh>
    <rPh sb="27" eb="28">
      <t>ダイ</t>
    </rPh>
    <rPh sb="29" eb="30">
      <t>キ</t>
    </rPh>
    <rPh sb="31" eb="33">
      <t>ジッシ</t>
    </rPh>
    <phoneticPr fontId="4"/>
  </si>
  <si>
    <t>令和元年度生涯学習ﾎﾞﾗﾝﾃｨｱ養成講座</t>
    <rPh sb="0" eb="2">
      <t>レイワ</t>
    </rPh>
    <rPh sb="2" eb="4">
      <t>ガンネン</t>
    </rPh>
    <rPh sb="4" eb="5">
      <t>ド</t>
    </rPh>
    <rPh sb="5" eb="7">
      <t>ショウガイ</t>
    </rPh>
    <rPh sb="7" eb="9">
      <t>ガクシュウ</t>
    </rPh>
    <rPh sb="16" eb="18">
      <t>ヨウセイ</t>
    </rPh>
    <rPh sb="18" eb="20">
      <t>コウザ</t>
    </rPh>
    <phoneticPr fontId="4"/>
  </si>
  <si>
    <t>生涯学習ﾎﾞﾗﾝﾃｨｱ養成講座入門編を2回実施。</t>
    <rPh sb="0" eb="2">
      <t>ショウガイ</t>
    </rPh>
    <rPh sb="2" eb="4">
      <t>ガクシュウ</t>
    </rPh>
    <rPh sb="11" eb="13">
      <t>ヨウセイ</t>
    </rPh>
    <rPh sb="13" eb="15">
      <t>コウザ</t>
    </rPh>
    <rPh sb="15" eb="17">
      <t>ニュウモン</t>
    </rPh>
    <rPh sb="17" eb="18">
      <t>ヘン</t>
    </rPh>
    <rPh sb="20" eb="21">
      <t>カイ</t>
    </rPh>
    <rPh sb="21" eb="23">
      <t>ジッシ</t>
    </rPh>
    <phoneticPr fontId="4"/>
  </si>
  <si>
    <t>http://www.city.kuki.lg.jp/shisei/seisaku_keikaku/plan/kyoiku/manabist_plan.html</t>
    <phoneticPr fontId="4"/>
  </si>
  <si>
    <t>学校訪問おはなし会・ブックトーク</t>
    <phoneticPr fontId="4"/>
  </si>
  <si>
    <t>図書館職員が、市内の小学校を訪問し、おはなし会や本の紹介（ブックトーク）を行う。</t>
    <rPh sb="0" eb="3">
      <t>トショカン</t>
    </rPh>
    <rPh sb="3" eb="5">
      <t>ショクイン</t>
    </rPh>
    <rPh sb="7" eb="9">
      <t>シナイ</t>
    </rPh>
    <rPh sb="10" eb="13">
      <t>ショウガッコウ</t>
    </rPh>
    <rPh sb="14" eb="16">
      <t>ホウモン</t>
    </rPh>
    <rPh sb="22" eb="23">
      <t>カイ</t>
    </rPh>
    <rPh sb="24" eb="25">
      <t>ホン</t>
    </rPh>
    <rPh sb="26" eb="28">
      <t>ショウカイ</t>
    </rPh>
    <rPh sb="37" eb="38">
      <t>オコナ</t>
    </rPh>
    <phoneticPr fontId="4"/>
  </si>
  <si>
    <t>人権尊重社会をめざす県民運動強調月間に合わせLGBTに関する資料の展示を行う。（市立図書館４館で開催）</t>
    <rPh sb="0" eb="2">
      <t>ジンケン</t>
    </rPh>
    <rPh sb="2" eb="4">
      <t>ソンチョウ</t>
    </rPh>
    <rPh sb="4" eb="6">
      <t>シャカイ</t>
    </rPh>
    <rPh sb="10" eb="12">
      <t>ケンミン</t>
    </rPh>
    <rPh sb="12" eb="14">
      <t>ウンドウ</t>
    </rPh>
    <rPh sb="14" eb="16">
      <t>キョウチョウ</t>
    </rPh>
    <rPh sb="16" eb="18">
      <t>ゲッカン</t>
    </rPh>
    <rPh sb="19" eb="20">
      <t>ア</t>
    </rPh>
    <rPh sb="27" eb="28">
      <t>カン</t>
    </rPh>
    <rPh sb="30" eb="32">
      <t>シリョウ</t>
    </rPh>
    <rPh sb="33" eb="35">
      <t>テンジ</t>
    </rPh>
    <rPh sb="36" eb="37">
      <t>オコナ</t>
    </rPh>
    <rPh sb="40" eb="42">
      <t>シリツ</t>
    </rPh>
    <rPh sb="42" eb="45">
      <t>トショカン</t>
    </rPh>
    <rPh sb="46" eb="47">
      <t>カン</t>
    </rPh>
    <rPh sb="48" eb="50">
      <t>カイサイ</t>
    </rPh>
    <phoneticPr fontId="4"/>
  </si>
  <si>
    <t>地域リーダー養成講座</t>
    <rPh sb="0" eb="2">
      <t>チイキ</t>
    </rPh>
    <rPh sb="6" eb="8">
      <t>ヨウセイ</t>
    </rPh>
    <rPh sb="8" eb="10">
      <t>コウザ</t>
    </rPh>
    <phoneticPr fontId="4"/>
  </si>
  <si>
    <t>自分の可能性を再発見し、地域で活かすためのヒントを探り、自身のキャリアや魅力と地域の魅力をマッチングさせる講座を開催した。</t>
    <phoneticPr fontId="4"/>
  </si>
  <si>
    <t>できるゾウガイド「生涯学習への扉～学ぶ楽しさ・知る喜び～」</t>
    <phoneticPr fontId="3"/>
  </si>
  <si>
    <t>らんどせるブックよもよも</t>
    <phoneticPr fontId="4"/>
  </si>
  <si>
    <t>としょかんトーク</t>
    <phoneticPr fontId="4"/>
  </si>
  <si>
    <t>各種人権問題に関する理解と認識を深め、差別のない明るい社会を築くため、人権問題について研修会を実施。</t>
    <phoneticPr fontId="3"/>
  </si>
  <si>
    <t>蓮田市や周辺の歴史を学びながら、様々なイベントにボランティアとして協力していただき、市民協働により文化財保護行政を推進する。</t>
    <phoneticPr fontId="4"/>
  </si>
  <si>
    <t>公民館運営協議会</t>
    <phoneticPr fontId="3"/>
  </si>
  <si>
    <t>放課後子ども教室</t>
    <phoneticPr fontId="4"/>
  </si>
  <si>
    <t>放課後に子どもが安心して活動できる場の確保を図る。</t>
    <phoneticPr fontId="4"/>
  </si>
  <si>
    <t>人権セミナー</t>
    <rPh sb="0" eb="2">
      <t>ジンケン</t>
    </rPh>
    <phoneticPr fontId="3"/>
  </si>
  <si>
    <t>同和問題をはじめとする様々な人権問題に対する理解を深めるための研修会を実施。</t>
    <phoneticPr fontId="4"/>
  </si>
  <si>
    <t>吉川市</t>
    <rPh sb="0" eb="3">
      <t>ヨシカワシ</t>
    </rPh>
    <phoneticPr fontId="4"/>
  </si>
  <si>
    <t>市民文化祭</t>
    <phoneticPr fontId="4"/>
  </si>
  <si>
    <t>市内の文化団体や個人の芸術文化の発表の場として実施。</t>
    <phoneticPr fontId="4"/>
  </si>
  <si>
    <t>白岡市ホームページ（教育委員会）</t>
    <rPh sb="0" eb="3">
      <t>シラオカシ</t>
    </rPh>
    <rPh sb="10" eb="12">
      <t>キョウイク</t>
    </rPh>
    <rPh sb="12" eb="15">
      <t>イインカイ</t>
    </rPh>
    <phoneticPr fontId="3"/>
  </si>
  <si>
    <t>http://www.city.shiraoka.lg.jp/kyouiku/</t>
    <phoneticPr fontId="4"/>
  </si>
  <si>
    <t>学校訪問ブックトーク（小学生）</t>
    <rPh sb="0" eb="2">
      <t>ガッコウ</t>
    </rPh>
    <rPh sb="2" eb="4">
      <t>ホウモン</t>
    </rPh>
    <rPh sb="11" eb="14">
      <t>ショウガッコウ</t>
    </rPh>
    <rPh sb="13" eb="14">
      <t>セイ</t>
    </rPh>
    <phoneticPr fontId="3"/>
  </si>
  <si>
    <t>図書館の利用の仕方、百科事典の使い方等に関するブックトークを学校に出向いて実施した。</t>
    <rPh sb="18" eb="19">
      <t>トウ</t>
    </rPh>
    <rPh sb="20" eb="21">
      <t>カン</t>
    </rPh>
    <phoneticPr fontId="4"/>
  </si>
  <si>
    <t>埼葛人権を考えるつどい</t>
    <phoneticPr fontId="4"/>
  </si>
  <si>
    <t>埼葛12市町主催による人権啓発事業。</t>
    <phoneticPr fontId="4"/>
  </si>
  <si>
    <t>白岡市</t>
    <rPh sb="0" eb="3">
      <t>シラオカシ</t>
    </rPh>
    <phoneticPr fontId="4"/>
  </si>
  <si>
    <t>携帯電話事業者と連携し、スマートフォンなどの利用のルールやマナー、トラブルから身を守る対策を学ぶ機会を提供した。</t>
    <rPh sb="0" eb="2">
      <t>ケイタイ</t>
    </rPh>
    <rPh sb="2" eb="4">
      <t>デンワ</t>
    </rPh>
    <rPh sb="4" eb="7">
      <t>ジギョウシャ</t>
    </rPh>
    <rPh sb="8" eb="10">
      <t>レンケイ</t>
    </rPh>
    <rPh sb="22" eb="24">
      <t>リヨウ</t>
    </rPh>
    <rPh sb="39" eb="40">
      <t>ミ</t>
    </rPh>
    <rPh sb="41" eb="42">
      <t>マモ</t>
    </rPh>
    <rPh sb="43" eb="45">
      <t>タイサク</t>
    </rPh>
    <rPh sb="46" eb="47">
      <t>マナ</t>
    </rPh>
    <rPh sb="48" eb="50">
      <t>キカイ</t>
    </rPh>
    <rPh sb="51" eb="53">
      <t>テイキョウ</t>
    </rPh>
    <phoneticPr fontId="4"/>
  </si>
  <si>
    <t>第26回公民館フェスティバル</t>
    <rPh sb="0" eb="1">
      <t>ダイ</t>
    </rPh>
    <rPh sb="3" eb="4">
      <t>カイ</t>
    </rPh>
    <rPh sb="4" eb="7">
      <t>コウミンカン</t>
    </rPh>
    <phoneticPr fontId="3"/>
  </si>
  <si>
    <t>図書館ボランティア、読み聞かせボランティア</t>
    <rPh sb="0" eb="2">
      <t>トショ</t>
    </rPh>
    <rPh sb="2" eb="3">
      <t>カン</t>
    </rPh>
    <rPh sb="10" eb="11">
      <t>ヨ</t>
    </rPh>
    <rPh sb="12" eb="13">
      <t>キ</t>
    </rPh>
    <phoneticPr fontId="3"/>
  </si>
  <si>
    <t>宮代町</t>
    <rPh sb="0" eb="3">
      <t>ミヤシロマチ</t>
    </rPh>
    <phoneticPr fontId="4"/>
  </si>
  <si>
    <t>杉戸町生涯学習リーダーバンク登録制度</t>
  </si>
  <si>
    <t>図書バッグ＆図書利用者カードプレゼント事業</t>
    <rPh sb="0" eb="2">
      <t>トショ</t>
    </rPh>
    <rPh sb="6" eb="8">
      <t>トショ</t>
    </rPh>
    <rPh sb="8" eb="11">
      <t>リヨウシャ</t>
    </rPh>
    <rPh sb="19" eb="21">
      <t>ジギョウ</t>
    </rPh>
    <phoneticPr fontId="4"/>
  </si>
  <si>
    <t>小学新一年生を対象に図書バッグと図書館利用者カード（希望者のみ）をプレゼントする。
渡す形式は贈呈式のように実施し、併せて図書館クイズや本の読み聞かせを行うことで図書館や読書を身近に感じてもらう。</t>
    <phoneticPr fontId="4"/>
  </si>
  <si>
    <t>H5</t>
    <phoneticPr fontId="4"/>
  </si>
  <si>
    <t>https://www.city.sayama.saitama.jp/kosodate/shougai/shougaigakushu/joho-coner.html</t>
  </si>
  <si>
    <t>人権講演会</t>
    <rPh sb="0" eb="2">
      <t>ジンケン</t>
    </rPh>
    <rPh sb="2" eb="5">
      <t>コウエンカイ</t>
    </rPh>
    <phoneticPr fontId="4"/>
  </si>
  <si>
    <t>小中学校・小中学校PTAと連携した人権にかかわる講演会</t>
    <rPh sb="0" eb="2">
      <t>ショウチュウ</t>
    </rPh>
    <rPh sb="2" eb="4">
      <t>ガッコウ</t>
    </rPh>
    <rPh sb="5" eb="9">
      <t>ショウチュウガッコウ</t>
    </rPh>
    <rPh sb="13" eb="15">
      <t>レンケイ</t>
    </rPh>
    <rPh sb="17" eb="19">
      <t>ジンケン</t>
    </rPh>
    <rPh sb="24" eb="27">
      <t>コウエンカイ</t>
    </rPh>
    <phoneticPr fontId="4"/>
  </si>
  <si>
    <t>小学生を対象に、読書や長期休暇中に体験してほしいことを伝え、より充実した夏休みを過ごしてもらうことを目的とした事業である。</t>
    <rPh sb="0" eb="3">
      <t>ショウガクセイ</t>
    </rPh>
    <rPh sb="4" eb="6">
      <t>タイショウ</t>
    </rPh>
    <rPh sb="8" eb="10">
      <t>ドクショ</t>
    </rPh>
    <rPh sb="11" eb="13">
      <t>チョウキ</t>
    </rPh>
    <rPh sb="13" eb="15">
      <t>キュウカ</t>
    </rPh>
    <rPh sb="15" eb="16">
      <t>チュウ</t>
    </rPh>
    <rPh sb="17" eb="19">
      <t>タイケン</t>
    </rPh>
    <rPh sb="27" eb="28">
      <t>ツタ</t>
    </rPh>
    <rPh sb="32" eb="34">
      <t>ジュウジツ</t>
    </rPh>
    <rPh sb="36" eb="38">
      <t>ナツヤス</t>
    </rPh>
    <rPh sb="40" eb="41">
      <t>ス</t>
    </rPh>
    <rPh sb="50" eb="52">
      <t>モクテキ</t>
    </rPh>
    <rPh sb="55" eb="57">
      <t>ジギョウ</t>
    </rPh>
    <phoneticPr fontId="4"/>
  </si>
  <si>
    <t>地域や団体等で主体的に活躍できる女性を養成するためのセミナー（全３回）中央公民館と共催。</t>
    <rPh sb="0" eb="2">
      <t>チイキ</t>
    </rPh>
    <rPh sb="3" eb="5">
      <t>ダンタイ</t>
    </rPh>
    <rPh sb="5" eb="6">
      <t>トウ</t>
    </rPh>
    <rPh sb="7" eb="10">
      <t>シュタイテキ</t>
    </rPh>
    <rPh sb="11" eb="13">
      <t>カツヤク</t>
    </rPh>
    <rPh sb="16" eb="18">
      <t>ジョセイ</t>
    </rPh>
    <rPh sb="19" eb="21">
      <t>ヨウセイ</t>
    </rPh>
    <rPh sb="31" eb="32">
      <t>ゼン</t>
    </rPh>
    <rPh sb="33" eb="34">
      <t>カイ</t>
    </rPh>
    <rPh sb="35" eb="37">
      <t>チュウオウ</t>
    </rPh>
    <rPh sb="37" eb="40">
      <t>コウミンカン</t>
    </rPh>
    <rPh sb="41" eb="43">
      <t>キョウサイ</t>
    </rPh>
    <phoneticPr fontId="4"/>
  </si>
  <si>
    <t>オレンジカフェ</t>
    <phoneticPr fontId="4"/>
  </si>
  <si>
    <t>認知症になっても住み慣れた地域で自分らしく暮らせるようにカフェを開き、認知症の方やその家族の居場所づくりを目的とした事業である。</t>
    <rPh sb="0" eb="3">
      <t>ニンチショウ</t>
    </rPh>
    <rPh sb="8" eb="9">
      <t>ス</t>
    </rPh>
    <rPh sb="10" eb="11">
      <t>ナ</t>
    </rPh>
    <rPh sb="13" eb="15">
      <t>チイキ</t>
    </rPh>
    <rPh sb="16" eb="18">
      <t>ジブン</t>
    </rPh>
    <rPh sb="21" eb="22">
      <t>ク</t>
    </rPh>
    <rPh sb="32" eb="33">
      <t>ヒラ</t>
    </rPh>
    <rPh sb="35" eb="38">
      <t>ニンチショウ</t>
    </rPh>
    <rPh sb="39" eb="40">
      <t>カタ</t>
    </rPh>
    <rPh sb="43" eb="45">
      <t>カゾク</t>
    </rPh>
    <rPh sb="46" eb="49">
      <t>イバショ</t>
    </rPh>
    <rPh sb="53" eb="55">
      <t>モクテキ</t>
    </rPh>
    <rPh sb="58" eb="60">
      <t>ジギョウ</t>
    </rPh>
    <phoneticPr fontId="4"/>
  </si>
  <si>
    <t>ぺんぎんルーム</t>
    <phoneticPr fontId="4"/>
  </si>
  <si>
    <t>地域のボランティアの他、総合子育て支援センターや、保健センターの協力のもと、乳幼児と保護者に居場所や情報交換の場を提供した。</t>
    <rPh sb="0" eb="2">
      <t>チイキ</t>
    </rPh>
    <rPh sb="10" eb="11">
      <t>ホカ</t>
    </rPh>
    <rPh sb="12" eb="14">
      <t>ソウゴウ</t>
    </rPh>
    <rPh sb="14" eb="16">
      <t>コソダ</t>
    </rPh>
    <rPh sb="17" eb="19">
      <t>シエン</t>
    </rPh>
    <rPh sb="25" eb="27">
      <t>ホケン</t>
    </rPh>
    <rPh sb="32" eb="34">
      <t>キョウリョク</t>
    </rPh>
    <rPh sb="38" eb="41">
      <t>ニュウヨウジ</t>
    </rPh>
    <rPh sb="42" eb="45">
      <t>ホゴシャ</t>
    </rPh>
    <rPh sb="46" eb="49">
      <t>イバショ</t>
    </rPh>
    <rPh sb="50" eb="52">
      <t>ジョウホウ</t>
    </rPh>
    <rPh sb="52" eb="54">
      <t>コウカン</t>
    </rPh>
    <rPh sb="55" eb="56">
      <t>バ</t>
    </rPh>
    <rPh sb="57" eb="59">
      <t>テイキョウ</t>
    </rPh>
    <phoneticPr fontId="4"/>
  </si>
  <si>
    <t>狭山市小学生学習支援事業</t>
    <rPh sb="0" eb="3">
      <t>サヤマシ</t>
    </rPh>
    <rPh sb="3" eb="6">
      <t>ショウガクセイ</t>
    </rPh>
    <rPh sb="6" eb="10">
      <t>ガクシュウシエン</t>
    </rPh>
    <rPh sb="10" eb="12">
      <t>ジギョウ</t>
    </rPh>
    <phoneticPr fontId="4"/>
  </si>
  <si>
    <t>各小学校で、学力の差のつきやすい小学４年生の算数の講習を、民間業者に委託して実施した。</t>
    <rPh sb="0" eb="4">
      <t>カクショウガッコウ</t>
    </rPh>
    <rPh sb="6" eb="8">
      <t>ガクリョク</t>
    </rPh>
    <rPh sb="9" eb="10">
      <t>サ</t>
    </rPh>
    <rPh sb="16" eb="18">
      <t>ショウガク</t>
    </rPh>
    <rPh sb="19" eb="21">
      <t>ネンセイ</t>
    </rPh>
    <rPh sb="22" eb="24">
      <t>サンスウ</t>
    </rPh>
    <rPh sb="25" eb="27">
      <t>コウシュウ</t>
    </rPh>
    <rPh sb="29" eb="31">
      <t>ミンカン</t>
    </rPh>
    <rPh sb="31" eb="33">
      <t>ギョウシャ</t>
    </rPh>
    <rPh sb="34" eb="36">
      <t>イタク</t>
    </rPh>
    <rPh sb="38" eb="40">
      <t>ジッシ</t>
    </rPh>
    <phoneticPr fontId="4"/>
  </si>
  <si>
    <t>各中学校区で、狭山市学校支援ボランティアセンター等に委託し、学習習慣や学力の定着を目的とした事業を実施した。</t>
    <rPh sb="0" eb="1">
      <t>カク</t>
    </rPh>
    <rPh sb="1" eb="4">
      <t>チュウガッコウ</t>
    </rPh>
    <rPh sb="4" eb="5">
      <t>ク</t>
    </rPh>
    <rPh sb="7" eb="10">
      <t>サヤマシ</t>
    </rPh>
    <rPh sb="10" eb="12">
      <t>ガッコウ</t>
    </rPh>
    <rPh sb="12" eb="14">
      <t>シエン</t>
    </rPh>
    <rPh sb="24" eb="25">
      <t>トウ</t>
    </rPh>
    <rPh sb="26" eb="28">
      <t>イタク</t>
    </rPh>
    <rPh sb="30" eb="32">
      <t>ガクシュウ</t>
    </rPh>
    <rPh sb="32" eb="34">
      <t>シュウカン</t>
    </rPh>
    <rPh sb="35" eb="37">
      <t>ガクリョク</t>
    </rPh>
    <rPh sb="38" eb="40">
      <t>テイチャク</t>
    </rPh>
    <rPh sb="41" eb="43">
      <t>モクテキ</t>
    </rPh>
    <rPh sb="46" eb="48">
      <t>ジギョウ</t>
    </rPh>
    <rPh sb="49" eb="51">
      <t>ジッシ</t>
    </rPh>
    <phoneticPr fontId="4"/>
  </si>
  <si>
    <t>剣道教室</t>
    <rPh sb="0" eb="4">
      <t>ケンドウキョウシツ</t>
    </rPh>
    <phoneticPr fontId="4"/>
  </si>
  <si>
    <t>初心者を対象とした剣道教室</t>
    <rPh sb="0" eb="3">
      <t>ショシンシャ</t>
    </rPh>
    <rPh sb="4" eb="6">
      <t>タイショウ</t>
    </rPh>
    <rPh sb="9" eb="11">
      <t>ケンドウ</t>
    </rPh>
    <rPh sb="11" eb="13">
      <t>キョウシツ</t>
    </rPh>
    <phoneticPr fontId="4"/>
  </si>
  <si>
    <t>水野の森の音楽会</t>
    <rPh sb="0" eb="2">
      <t>ミズノ</t>
    </rPh>
    <rPh sb="3" eb="4">
      <t>モリ</t>
    </rPh>
    <rPh sb="5" eb="8">
      <t>オンガッカイ</t>
    </rPh>
    <phoneticPr fontId="4"/>
  </si>
  <si>
    <t>音楽について知識を深め、音楽を通した地域の交流を深めた。</t>
    <rPh sb="0" eb="2">
      <t>オンガク</t>
    </rPh>
    <rPh sb="6" eb="8">
      <t>チシキ</t>
    </rPh>
    <rPh sb="9" eb="10">
      <t>フカ</t>
    </rPh>
    <rPh sb="12" eb="14">
      <t>オンガク</t>
    </rPh>
    <rPh sb="15" eb="16">
      <t>トオ</t>
    </rPh>
    <rPh sb="18" eb="20">
      <t>チイキ</t>
    </rPh>
    <rPh sb="21" eb="23">
      <t>コウリュウ</t>
    </rPh>
    <rPh sb="24" eb="25">
      <t>フカ</t>
    </rPh>
    <phoneticPr fontId="4"/>
  </si>
  <si>
    <t>お米づくり体験教室</t>
    <rPh sb="1" eb="2">
      <t>コメ</t>
    </rPh>
    <rPh sb="5" eb="7">
      <t>タイケン</t>
    </rPh>
    <rPh sb="7" eb="9">
      <t>キョウシツ</t>
    </rPh>
    <phoneticPr fontId="4"/>
  </si>
  <si>
    <t>田植え、稲刈り、籾摺り・脱穀、収穫祭を通じて、食の大切さを学ぶ。</t>
    <rPh sb="0" eb="2">
      <t>タウ</t>
    </rPh>
    <rPh sb="4" eb="6">
      <t>イネカ</t>
    </rPh>
    <rPh sb="8" eb="10">
      <t>モミス</t>
    </rPh>
    <rPh sb="12" eb="14">
      <t>ダッコク</t>
    </rPh>
    <rPh sb="15" eb="18">
      <t>シュウカクサイ</t>
    </rPh>
    <rPh sb="19" eb="20">
      <t>ツウ</t>
    </rPh>
    <rPh sb="23" eb="24">
      <t>ショク</t>
    </rPh>
    <rPh sb="25" eb="27">
      <t>タイセツ</t>
    </rPh>
    <rPh sb="29" eb="30">
      <t>マナ</t>
    </rPh>
    <phoneticPr fontId="4"/>
  </si>
  <si>
    <t>障害者の自立・社会参加の促進とボランティアの育成を図ることを目的とした事業である。</t>
    <rPh sb="35" eb="37">
      <t>ジギョウ</t>
    </rPh>
    <phoneticPr fontId="4"/>
  </si>
  <si>
    <t>子ども体験講座</t>
    <rPh sb="3" eb="5">
      <t>タイケン</t>
    </rPh>
    <rPh sb="5" eb="7">
      <t>コウザ</t>
    </rPh>
    <phoneticPr fontId="4"/>
  </si>
  <si>
    <t>宇宙ステーションとの無線交信やプログラミング体験など子供の将来設計や夢の実現、世代間交流などを図り実施。</t>
    <rPh sb="0" eb="2">
      <t>ウチュウ</t>
    </rPh>
    <rPh sb="10" eb="12">
      <t>ムセン</t>
    </rPh>
    <rPh sb="12" eb="14">
      <t>コウシン</t>
    </rPh>
    <rPh sb="22" eb="24">
      <t>タイケン</t>
    </rPh>
    <rPh sb="26" eb="28">
      <t>コドモ</t>
    </rPh>
    <rPh sb="29" eb="31">
      <t>ショウライ</t>
    </rPh>
    <rPh sb="31" eb="33">
      <t>セッケイ</t>
    </rPh>
    <rPh sb="34" eb="35">
      <t>ユメ</t>
    </rPh>
    <rPh sb="36" eb="38">
      <t>ジツゲン</t>
    </rPh>
    <rPh sb="39" eb="42">
      <t>セダイカン</t>
    </rPh>
    <rPh sb="42" eb="44">
      <t>コウリュウ</t>
    </rPh>
    <rPh sb="47" eb="48">
      <t>ハカ</t>
    </rPh>
    <rPh sb="49" eb="51">
      <t>ジッシ</t>
    </rPh>
    <phoneticPr fontId="4"/>
  </si>
  <si>
    <t>マジックショー</t>
    <phoneticPr fontId="4"/>
  </si>
  <si>
    <t>株式会社XK徒所属のマジシャンによるマジックショー</t>
    <rPh sb="0" eb="4">
      <t>カブシキガイシャ</t>
    </rPh>
    <rPh sb="6" eb="7">
      <t>ト</t>
    </rPh>
    <rPh sb="7" eb="9">
      <t>ショゾク</t>
    </rPh>
    <phoneticPr fontId="4"/>
  </si>
  <si>
    <t>地域住民の健康増進と食生活改善への意識啓発することを目的とした事業である。</t>
    <rPh sb="17" eb="21">
      <t>イシキケイハツ</t>
    </rPh>
    <rPh sb="31" eb="33">
      <t>ジギョウ</t>
    </rPh>
    <phoneticPr fontId="4"/>
  </si>
  <si>
    <t>硬式テニス教室</t>
    <rPh sb="0" eb="2">
      <t>コウシキ</t>
    </rPh>
    <rPh sb="5" eb="7">
      <t>キョウシツ</t>
    </rPh>
    <phoneticPr fontId="4"/>
  </si>
  <si>
    <t>初心者を対象とした硬式テニス教室</t>
    <rPh sb="0" eb="3">
      <t>ショシンシャ</t>
    </rPh>
    <rPh sb="4" eb="6">
      <t>タイショウ</t>
    </rPh>
    <rPh sb="9" eb="11">
      <t>コウシキ</t>
    </rPh>
    <rPh sb="14" eb="16">
      <t>キョウシツ</t>
    </rPh>
    <phoneticPr fontId="4"/>
  </si>
  <si>
    <t>乳幼児(概ね３歳児以下)と保護者を対象とした絵本の読み聞かせ、紙芝居、わらべうた等を行う。</t>
    <rPh sb="22" eb="24">
      <t>エホン</t>
    </rPh>
    <rPh sb="25" eb="26">
      <t>ヨ</t>
    </rPh>
    <rPh sb="27" eb="28">
      <t>キ</t>
    </rPh>
    <rPh sb="31" eb="34">
      <t>カミシバイ</t>
    </rPh>
    <rPh sb="40" eb="41">
      <t>トウ</t>
    </rPh>
    <rPh sb="42" eb="43">
      <t>オコナ</t>
    </rPh>
    <phoneticPr fontId="4"/>
  </si>
  <si>
    <t>男女共同参画週間に合わせて開催。「六月燈の三姉妹」</t>
    <rPh sb="0" eb="2">
      <t>ダンジョ</t>
    </rPh>
    <rPh sb="2" eb="4">
      <t>キョウドウ</t>
    </rPh>
    <rPh sb="4" eb="6">
      <t>サンカク</t>
    </rPh>
    <rPh sb="6" eb="8">
      <t>シュウカン</t>
    </rPh>
    <rPh sb="9" eb="10">
      <t>ア</t>
    </rPh>
    <rPh sb="13" eb="15">
      <t>カイサイ</t>
    </rPh>
    <rPh sb="17" eb="19">
      <t>ロクガツ</t>
    </rPh>
    <rPh sb="19" eb="20">
      <t>ヒ</t>
    </rPh>
    <rPh sb="21" eb="24">
      <t>サンシマイ</t>
    </rPh>
    <phoneticPr fontId="4"/>
  </si>
  <si>
    <t>中央寿大学</t>
    <rPh sb="0" eb="2">
      <t>チュウオウ</t>
    </rPh>
    <rPh sb="2" eb="3">
      <t>コトブキ</t>
    </rPh>
    <rPh sb="3" eb="5">
      <t>ダイガク</t>
    </rPh>
    <phoneticPr fontId="4"/>
  </si>
  <si>
    <t>６０歳以上を対象に、講座を通して高齢者の居場所づくりと、受講者の交流を図ることを目的とした事業である。</t>
    <rPh sb="2" eb="3">
      <t>サイ</t>
    </rPh>
    <rPh sb="3" eb="5">
      <t>イジョウ</t>
    </rPh>
    <rPh sb="6" eb="8">
      <t>タイショウ</t>
    </rPh>
    <rPh sb="10" eb="12">
      <t>コウザ</t>
    </rPh>
    <rPh sb="13" eb="14">
      <t>トオ</t>
    </rPh>
    <rPh sb="16" eb="19">
      <t>コウレイシャ</t>
    </rPh>
    <rPh sb="20" eb="23">
      <t>イバショ</t>
    </rPh>
    <rPh sb="28" eb="31">
      <t>ジュコウシャ</t>
    </rPh>
    <rPh sb="32" eb="34">
      <t>コウリュウ</t>
    </rPh>
    <rPh sb="35" eb="36">
      <t>ハカ</t>
    </rPh>
    <rPh sb="40" eb="42">
      <t>モクテキ</t>
    </rPh>
    <rPh sb="45" eb="47">
      <t>ジギョウ</t>
    </rPh>
    <phoneticPr fontId="4"/>
  </si>
  <si>
    <t>生涯学習のまち三芳
～創造の喜び・交流の喜び・感動の喜び～</t>
    <rPh sb="0" eb="2">
      <t>ショウガイ</t>
    </rPh>
    <rPh sb="2" eb="4">
      <t>ガクシュウ</t>
    </rPh>
    <rPh sb="7" eb="9">
      <t>ミヨシ</t>
    </rPh>
    <rPh sb="11" eb="13">
      <t>ソウゾウ</t>
    </rPh>
    <rPh sb="14" eb="15">
      <t>ヨロコ</t>
    </rPh>
    <rPh sb="17" eb="19">
      <t>コウリュウ</t>
    </rPh>
    <rPh sb="20" eb="21">
      <t>ヨロコ</t>
    </rPh>
    <rPh sb="23" eb="25">
      <t>カンドウ</t>
    </rPh>
    <rPh sb="26" eb="27">
      <t>ヨロコ</t>
    </rPh>
    <phoneticPr fontId="4"/>
  </si>
  <si>
    <t>学びと出会いをより深めていく場となるための川島町生涯学習町民ふれあいフェスティバルのあり方</t>
    <rPh sb="0" eb="1">
      <t>マナ</t>
    </rPh>
    <rPh sb="3" eb="5">
      <t>デア</t>
    </rPh>
    <rPh sb="9" eb="10">
      <t>フカ</t>
    </rPh>
    <rPh sb="14" eb="15">
      <t>バ</t>
    </rPh>
    <rPh sb="21" eb="24">
      <t>カワジママチ</t>
    </rPh>
    <rPh sb="24" eb="26">
      <t>ショウガイ</t>
    </rPh>
    <rPh sb="26" eb="28">
      <t>ガクシュウ</t>
    </rPh>
    <rPh sb="28" eb="30">
      <t>チョウミン</t>
    </rPh>
    <rPh sb="44" eb="45">
      <t>カタ</t>
    </rPh>
    <phoneticPr fontId="4"/>
  </si>
  <si>
    <t>笛木醤油で学ぶお醤油のなぞ</t>
    <rPh sb="0" eb="4">
      <t>フエキショウユ</t>
    </rPh>
    <rPh sb="5" eb="6">
      <t>マナ</t>
    </rPh>
    <rPh sb="8" eb="10">
      <t>ショウユ</t>
    </rPh>
    <phoneticPr fontId="4"/>
  </si>
  <si>
    <t>町内の企業である笛木醤油株式会社と連携し、収穫体験や工場見学を行った。</t>
    <rPh sb="0" eb="2">
      <t>チョウナイ</t>
    </rPh>
    <rPh sb="3" eb="5">
      <t>キギョウ</t>
    </rPh>
    <rPh sb="8" eb="12">
      <t>フエキショウユ</t>
    </rPh>
    <rPh sb="12" eb="16">
      <t>カブシキガイシャ</t>
    </rPh>
    <rPh sb="17" eb="19">
      <t>レンケイ</t>
    </rPh>
    <rPh sb="21" eb="23">
      <t>シュウカク</t>
    </rPh>
    <rPh sb="23" eb="25">
      <t>タイケン</t>
    </rPh>
    <rPh sb="26" eb="28">
      <t>コウジョウ</t>
    </rPh>
    <rPh sb="28" eb="30">
      <t>ケンガク</t>
    </rPh>
    <rPh sb="31" eb="32">
      <t>オコナ</t>
    </rPh>
    <phoneticPr fontId="4"/>
  </si>
  <si>
    <t>放課後子供教室・ウィークエンドサイエンス</t>
    <rPh sb="0" eb="3">
      <t>ホウカゴ</t>
    </rPh>
    <rPh sb="3" eb="5">
      <t>コドモ</t>
    </rPh>
    <rPh sb="5" eb="7">
      <t>キョウシツ</t>
    </rPh>
    <phoneticPr fontId="17"/>
  </si>
  <si>
    <t>学習支援・体験活動等</t>
    <rPh sb="0" eb="2">
      <t>ガクシュウ</t>
    </rPh>
    <rPh sb="2" eb="4">
      <t>シエン</t>
    </rPh>
    <rPh sb="5" eb="7">
      <t>タイケン</t>
    </rPh>
    <rPh sb="7" eb="9">
      <t>カツドウ</t>
    </rPh>
    <rPh sb="9" eb="10">
      <t>トウ</t>
    </rPh>
    <phoneticPr fontId="17"/>
  </si>
  <si>
    <t>スポーツ交流会</t>
    <rPh sb="4" eb="6">
      <t>コウリュウ</t>
    </rPh>
    <rPh sb="6" eb="7">
      <t>カイ</t>
    </rPh>
    <phoneticPr fontId="4"/>
  </si>
  <si>
    <t>町内3 小学校の6 年生合同によるスポーツ交流会を実施し、仲間意識を醸成するとともに中1 ギャップの解消を図った。</t>
    <phoneticPr fontId="4"/>
  </si>
  <si>
    <t>人権作文・人権標語</t>
    <rPh sb="0" eb="2">
      <t>ジンケン</t>
    </rPh>
    <rPh sb="2" eb="4">
      <t>サクブン</t>
    </rPh>
    <rPh sb="5" eb="7">
      <t>ジンケン</t>
    </rPh>
    <rPh sb="7" eb="9">
      <t>ヒョウゴ</t>
    </rPh>
    <phoneticPr fontId="3"/>
  </si>
  <si>
    <t>小中学生による人権作文・標語の作成。代表作品を研修会で発表と表彰している。</t>
    <rPh sb="0" eb="1">
      <t>ショウ</t>
    </rPh>
    <rPh sb="1" eb="4">
      <t>チュウガクセイ</t>
    </rPh>
    <rPh sb="7" eb="9">
      <t>ジンケン</t>
    </rPh>
    <rPh sb="9" eb="11">
      <t>サクブン</t>
    </rPh>
    <rPh sb="12" eb="14">
      <t>ヒョウゴ</t>
    </rPh>
    <rPh sb="15" eb="17">
      <t>サクセイ</t>
    </rPh>
    <rPh sb="18" eb="20">
      <t>ダイヒョウ</t>
    </rPh>
    <rPh sb="20" eb="22">
      <t>サクヒン</t>
    </rPh>
    <rPh sb="23" eb="26">
      <t>ケンシュウカイ</t>
    </rPh>
    <rPh sb="27" eb="29">
      <t>ハッピョウ</t>
    </rPh>
    <rPh sb="30" eb="32">
      <t>ヒョウショウ</t>
    </rPh>
    <phoneticPr fontId="3"/>
  </si>
  <si>
    <t>温かい心を育む講演会
（「人権を考える町民の集い」から改称）</t>
    <rPh sb="0" eb="1">
      <t>アタタ</t>
    </rPh>
    <rPh sb="3" eb="4">
      <t>ココロ</t>
    </rPh>
    <rPh sb="5" eb="6">
      <t>ハグク</t>
    </rPh>
    <rPh sb="7" eb="10">
      <t>コウエンカイ</t>
    </rPh>
    <rPh sb="13" eb="15">
      <t>ジンケン</t>
    </rPh>
    <rPh sb="16" eb="17">
      <t>カンガ</t>
    </rPh>
    <rPh sb="19" eb="21">
      <t>チョウミン</t>
    </rPh>
    <rPh sb="22" eb="23">
      <t>ツド</t>
    </rPh>
    <rPh sb="27" eb="29">
      <t>カイショウ</t>
    </rPh>
    <phoneticPr fontId="3"/>
  </si>
  <si>
    <t>運動教室</t>
    <rPh sb="0" eb="2">
      <t>ウンドウ</t>
    </rPh>
    <rPh sb="2" eb="4">
      <t>キョウシツ</t>
    </rPh>
    <phoneticPr fontId="4"/>
  </si>
  <si>
    <t>町長部局（保健センター）と連携して運動教室、ウォーキング教室、介護予防及び認知症予防を目的とした教室、ヨガ・エアロビ等の教室を開催した。</t>
    <rPh sb="0" eb="2">
      <t>チョウチョウ</t>
    </rPh>
    <rPh sb="2" eb="4">
      <t>ブキョク</t>
    </rPh>
    <rPh sb="5" eb="7">
      <t>ホケン</t>
    </rPh>
    <rPh sb="13" eb="15">
      <t>レンケイ</t>
    </rPh>
    <rPh sb="17" eb="19">
      <t>ウンドウ</t>
    </rPh>
    <rPh sb="19" eb="21">
      <t>キョウシツ</t>
    </rPh>
    <rPh sb="28" eb="30">
      <t>キョウシツ</t>
    </rPh>
    <rPh sb="31" eb="33">
      <t>カイゴ</t>
    </rPh>
    <rPh sb="33" eb="35">
      <t>ヨボウ</t>
    </rPh>
    <rPh sb="35" eb="36">
      <t>オヨ</t>
    </rPh>
    <rPh sb="37" eb="40">
      <t>ニンチショウ</t>
    </rPh>
    <rPh sb="40" eb="42">
      <t>ヨボウ</t>
    </rPh>
    <rPh sb="43" eb="45">
      <t>モクテキ</t>
    </rPh>
    <rPh sb="48" eb="50">
      <t>キョウシツ</t>
    </rPh>
    <rPh sb="58" eb="59">
      <t>トウ</t>
    </rPh>
    <rPh sb="60" eb="62">
      <t>キョウシツ</t>
    </rPh>
    <rPh sb="63" eb="65">
      <t>カイサイ</t>
    </rPh>
    <phoneticPr fontId="4"/>
  </si>
  <si>
    <t>美里町</t>
    <rPh sb="0" eb="3">
      <t>ミサトマチ</t>
    </rPh>
    <phoneticPr fontId="4"/>
  </si>
  <si>
    <t>温かい心を育む講演会（「人権を考える町民の集い」から改称）</t>
    <rPh sb="0" eb="1">
      <t>アタタ</t>
    </rPh>
    <rPh sb="3" eb="4">
      <t>ココロ</t>
    </rPh>
    <rPh sb="5" eb="6">
      <t>ハグク</t>
    </rPh>
    <rPh sb="7" eb="10">
      <t>コウエンカイ</t>
    </rPh>
    <rPh sb="12" eb="14">
      <t>ジンケン</t>
    </rPh>
    <rPh sb="15" eb="16">
      <t>カンガ</t>
    </rPh>
    <rPh sb="18" eb="20">
      <t>チョウミン</t>
    </rPh>
    <rPh sb="21" eb="22">
      <t>ツド</t>
    </rPh>
    <rPh sb="26" eb="28">
      <t>カイショウ</t>
    </rPh>
    <phoneticPr fontId="3"/>
  </si>
  <si>
    <t>万葉の里ハーフ駅伝大会</t>
    <rPh sb="0" eb="2">
      <t>マンヨウ</t>
    </rPh>
    <rPh sb="3" eb="4">
      <t>サト</t>
    </rPh>
    <rPh sb="7" eb="11">
      <t>エキデンタイカイ</t>
    </rPh>
    <phoneticPr fontId="4"/>
  </si>
  <si>
    <t>駅伝競走大会</t>
    <rPh sb="0" eb="2">
      <t>エキデン</t>
    </rPh>
    <rPh sb="2" eb="4">
      <t>キョウソウ</t>
    </rPh>
    <rPh sb="4" eb="6">
      <t>タイカイ</t>
    </rPh>
    <phoneticPr fontId="3"/>
  </si>
  <si>
    <t>町民体育祭</t>
    <rPh sb="0" eb="2">
      <t>チョウミン</t>
    </rPh>
    <rPh sb="2" eb="5">
      <t>タイイクサイ</t>
    </rPh>
    <phoneticPr fontId="4"/>
  </si>
  <si>
    <t>地区別種目等で構成された多世代交流スポーツイベント</t>
    <rPh sb="0" eb="2">
      <t>チク</t>
    </rPh>
    <rPh sb="2" eb="3">
      <t>ベツ</t>
    </rPh>
    <rPh sb="3" eb="5">
      <t>シュモク</t>
    </rPh>
    <rPh sb="5" eb="6">
      <t>トウ</t>
    </rPh>
    <rPh sb="7" eb="9">
      <t>コウセイ</t>
    </rPh>
    <rPh sb="12" eb="13">
      <t>タ</t>
    </rPh>
    <rPh sb="13" eb="15">
      <t>セダイ</t>
    </rPh>
    <rPh sb="15" eb="17">
      <t>コウリュウ</t>
    </rPh>
    <phoneticPr fontId="4"/>
  </si>
  <si>
    <t>ウォークラリー大会</t>
    <phoneticPr fontId="4"/>
  </si>
  <si>
    <t>町体育協会主催のウォークラリーイベント　点数制で順位表彰等を実施</t>
    <rPh sb="0" eb="1">
      <t>マチ</t>
    </rPh>
    <rPh sb="1" eb="3">
      <t>タイイク</t>
    </rPh>
    <rPh sb="3" eb="5">
      <t>キョウカイ</t>
    </rPh>
    <rPh sb="5" eb="7">
      <t>シュサイ</t>
    </rPh>
    <rPh sb="20" eb="22">
      <t>テンスウ</t>
    </rPh>
    <rPh sb="22" eb="23">
      <t>セイ</t>
    </rPh>
    <rPh sb="24" eb="26">
      <t>ジュンイ</t>
    </rPh>
    <rPh sb="26" eb="28">
      <t>ヒョウショウ</t>
    </rPh>
    <rPh sb="28" eb="29">
      <t>トウ</t>
    </rPh>
    <rPh sb="30" eb="32">
      <t>ジッシ</t>
    </rPh>
    <phoneticPr fontId="4"/>
  </si>
  <si>
    <t>ミニ企画展</t>
    <rPh sb="2" eb="5">
      <t>キカクテン</t>
    </rPh>
    <phoneticPr fontId="4"/>
  </si>
  <si>
    <t>文化財　遺跡の周知を行った</t>
    <rPh sb="0" eb="3">
      <t>ブンカザイ</t>
    </rPh>
    <rPh sb="4" eb="6">
      <t>イセキ</t>
    </rPh>
    <rPh sb="7" eb="9">
      <t>シュウチ</t>
    </rPh>
    <rPh sb="10" eb="11">
      <t>オコナ</t>
    </rPh>
    <phoneticPr fontId="4"/>
  </si>
  <si>
    <t>七つの祝い</t>
    <rPh sb="0" eb="1">
      <t>ナナ</t>
    </rPh>
    <rPh sb="3" eb="4">
      <t>イワ</t>
    </rPh>
    <phoneticPr fontId="4"/>
  </si>
  <si>
    <t>町内小学校へ次年度入学予定の児童とその保護者に対し、記念品の配布や写真撮影等を行った。</t>
    <rPh sb="0" eb="2">
      <t>チョウナイ</t>
    </rPh>
    <rPh sb="2" eb="5">
      <t>ショウガッコウ</t>
    </rPh>
    <rPh sb="6" eb="9">
      <t>ジネンド</t>
    </rPh>
    <rPh sb="9" eb="11">
      <t>ニュウガク</t>
    </rPh>
    <rPh sb="11" eb="13">
      <t>ヨテイ</t>
    </rPh>
    <rPh sb="14" eb="16">
      <t>ジドウ</t>
    </rPh>
    <rPh sb="19" eb="22">
      <t>ホゴシャ</t>
    </rPh>
    <rPh sb="23" eb="24">
      <t>タイ</t>
    </rPh>
    <rPh sb="26" eb="29">
      <t>キネンヒン</t>
    </rPh>
    <rPh sb="30" eb="32">
      <t>ハイフ</t>
    </rPh>
    <rPh sb="33" eb="35">
      <t>シャシン</t>
    </rPh>
    <rPh sb="35" eb="37">
      <t>サツエイ</t>
    </rPh>
    <rPh sb="37" eb="38">
      <t>トウ</t>
    </rPh>
    <rPh sb="39" eb="40">
      <t>オコナ</t>
    </rPh>
    <phoneticPr fontId="4"/>
  </si>
  <si>
    <t>人権教育ビデオの貸し出し</t>
    <rPh sb="0" eb="2">
      <t>ジンケン</t>
    </rPh>
    <rPh sb="2" eb="4">
      <t>キョウイク</t>
    </rPh>
    <rPh sb="8" eb="9">
      <t>カ</t>
    </rPh>
    <rPh sb="10" eb="11">
      <t>ダ</t>
    </rPh>
    <phoneticPr fontId="4"/>
  </si>
  <si>
    <t>町内の住民や団体等に対し、教育委員会所有の人権教育啓発DVDの貸し出しを実施した。</t>
    <rPh sb="0" eb="2">
      <t>チョウナイ</t>
    </rPh>
    <rPh sb="3" eb="5">
      <t>ジュウミン</t>
    </rPh>
    <rPh sb="6" eb="8">
      <t>ダンタイ</t>
    </rPh>
    <rPh sb="8" eb="9">
      <t>トウ</t>
    </rPh>
    <rPh sb="10" eb="11">
      <t>タイ</t>
    </rPh>
    <rPh sb="13" eb="15">
      <t>キョウイク</t>
    </rPh>
    <rPh sb="15" eb="18">
      <t>イインカイ</t>
    </rPh>
    <rPh sb="18" eb="20">
      <t>ショユウ</t>
    </rPh>
    <rPh sb="21" eb="23">
      <t>ジンケン</t>
    </rPh>
    <rPh sb="23" eb="25">
      <t>キョウイク</t>
    </rPh>
    <rPh sb="25" eb="27">
      <t>ケイハツ</t>
    </rPh>
    <rPh sb="31" eb="32">
      <t>カ</t>
    </rPh>
    <rPh sb="33" eb="34">
      <t>ダ</t>
    </rPh>
    <rPh sb="36" eb="38">
      <t>ジッシ</t>
    </rPh>
    <phoneticPr fontId="4"/>
  </si>
  <si>
    <t>大人になったことを自覚し、自ら生き抜こうとする青年を対象に式典を開催。20歳を対象としている。</t>
    <rPh sb="0" eb="2">
      <t>オトナ</t>
    </rPh>
    <rPh sb="9" eb="11">
      <t>ジカク</t>
    </rPh>
    <rPh sb="13" eb="14">
      <t>ミズカ</t>
    </rPh>
    <rPh sb="15" eb="16">
      <t>イ</t>
    </rPh>
    <rPh sb="17" eb="18">
      <t>ヌ</t>
    </rPh>
    <rPh sb="23" eb="25">
      <t>セイネン</t>
    </rPh>
    <rPh sb="26" eb="28">
      <t>タイショウ</t>
    </rPh>
    <rPh sb="29" eb="31">
      <t>シキテン</t>
    </rPh>
    <rPh sb="32" eb="34">
      <t>カイサイ</t>
    </rPh>
    <rPh sb="37" eb="38">
      <t>サイ</t>
    </rPh>
    <rPh sb="39" eb="41">
      <t>タイショウ</t>
    </rPh>
    <phoneticPr fontId="4"/>
  </si>
  <si>
    <t>美里町民祭（文化祭・芸能祭り）</t>
    <rPh sb="0" eb="2">
      <t>ミサト</t>
    </rPh>
    <rPh sb="2" eb="4">
      <t>チョウミン</t>
    </rPh>
    <rPh sb="4" eb="5">
      <t>サイ</t>
    </rPh>
    <rPh sb="6" eb="9">
      <t>ブンカサイ</t>
    </rPh>
    <rPh sb="10" eb="12">
      <t>ゲイノウ</t>
    </rPh>
    <rPh sb="12" eb="13">
      <t>マツ</t>
    </rPh>
    <phoneticPr fontId="4"/>
  </si>
  <si>
    <t>作品展や子ども絵画展、芸能発表会を実施した。</t>
    <rPh sb="0" eb="2">
      <t>サクヒン</t>
    </rPh>
    <rPh sb="2" eb="3">
      <t>テン</t>
    </rPh>
    <rPh sb="4" eb="5">
      <t>コ</t>
    </rPh>
    <rPh sb="7" eb="9">
      <t>カイガ</t>
    </rPh>
    <rPh sb="9" eb="10">
      <t>テン</t>
    </rPh>
    <rPh sb="11" eb="13">
      <t>ゲイノウ</t>
    </rPh>
    <rPh sb="13" eb="16">
      <t>ハッピョウカイ</t>
    </rPh>
    <rPh sb="17" eb="19">
      <t>ジッシ</t>
    </rPh>
    <phoneticPr fontId="4"/>
  </si>
  <si>
    <t>美里町民祭（公民館まつり）</t>
    <rPh sb="0" eb="2">
      <t>ミサト</t>
    </rPh>
    <rPh sb="2" eb="4">
      <t>チョウミン</t>
    </rPh>
    <rPh sb="4" eb="5">
      <t>サイ</t>
    </rPh>
    <rPh sb="6" eb="9">
      <t>コウミンカン</t>
    </rPh>
    <phoneticPr fontId="4"/>
  </si>
  <si>
    <t>ハーバリウム教室や読み語りなどを実施した。</t>
    <rPh sb="6" eb="8">
      <t>キョウシツ</t>
    </rPh>
    <rPh sb="9" eb="10">
      <t>ヨ</t>
    </rPh>
    <rPh sb="11" eb="12">
      <t>カタ</t>
    </rPh>
    <rPh sb="16" eb="18">
      <t>ジッシ</t>
    </rPh>
    <phoneticPr fontId="4"/>
  </si>
  <si>
    <t>［内容別］</t>
    <rPh sb="1" eb="3">
      <t>ナイヨウ</t>
    </rPh>
    <rPh sb="3" eb="4">
      <t>ベツ</t>
    </rPh>
    <phoneticPr fontId="7"/>
  </si>
  <si>
    <t>少年学級</t>
    <rPh sb="2" eb="4">
      <t>ガッキュウ</t>
    </rPh>
    <phoneticPr fontId="7"/>
  </si>
  <si>
    <t>青年学級</t>
    <rPh sb="2" eb="4">
      <t>ガッキュウ</t>
    </rPh>
    <phoneticPr fontId="7"/>
  </si>
  <si>
    <t>障害者学級</t>
    <rPh sb="0" eb="3">
      <t>ショウガイシャ</t>
    </rPh>
    <rPh sb="3" eb="5">
      <t>ガッキュウ</t>
    </rPh>
    <phoneticPr fontId="7"/>
  </si>
  <si>
    <t>H10</t>
    <phoneticPr fontId="4"/>
  </si>
  <si>
    <t>家　　　　庭　　　　教　　　　育　　　　学　　　　級</t>
  </si>
  <si>
    <t>明日の親のための学級</t>
  </si>
  <si>
    <t>その他の家庭教育講座</t>
  </si>
  <si>
    <t>R1</t>
    <phoneticPr fontId="4"/>
  </si>
  <si>
    <t>　１　社会教育関係職員数（令和２年５月１日現在）</t>
    <rPh sb="13" eb="15">
      <t>レイワ</t>
    </rPh>
    <phoneticPr fontId="3"/>
  </si>
  <si>
    <t>　２　社会教育委員・社会教育指導員の設置状況（令和２年５月１日現在）</t>
    <rPh sb="23" eb="25">
      <t>レイワ</t>
    </rPh>
    <phoneticPr fontId="3"/>
  </si>
  <si>
    <t>　３　社会教育学級・講座の開設状況［対象別］（令和元年度実績）</t>
    <rPh sb="23" eb="28">
      <t>レイワガンネンド</t>
    </rPh>
    <phoneticPr fontId="3"/>
  </si>
  <si>
    <t>　４　社会教育学級・講座の開設状況［内容別］（令和元年度実績）</t>
    <rPh sb="23" eb="28">
      <t>レイワガンネンド</t>
    </rPh>
    <phoneticPr fontId="3"/>
  </si>
  <si>
    <t>ﾘ-ﾌﾚｯﾄ
（R1)</t>
    <phoneticPr fontId="4"/>
  </si>
  <si>
    <t>ﾌｪｽ
ﾃｨﾊﾞﾙ
（R1)</t>
    <phoneticPr fontId="4"/>
  </si>
  <si>
    <t>だれもが「学べる・活かせる・つながる」
新たな生涯学習環境の構築
人々が公民館活動を通して地域等との繋がりを深め合う文化祭</t>
    <phoneticPr fontId="4"/>
  </si>
  <si>
    <t>定期刊行物（R1)</t>
    <rPh sb="0" eb="2">
      <t>テイキ</t>
    </rPh>
    <rPh sb="2" eb="5">
      <t>カンコウブツ</t>
    </rPh>
    <phoneticPr fontId="7"/>
  </si>
  <si>
    <t>ｶﾞｲﾄﾞ
ﾌﾞｯｸ
（R1)</t>
    <phoneticPr fontId="4"/>
  </si>
  <si>
    <t>ｶﾚﾝﾀﾞｰ
ﾎﾟｽﾀ-
（R1)</t>
    <phoneticPr fontId="4"/>
  </si>
  <si>
    <t>民間学習事業者との連携・協力（R1)</t>
    <rPh sb="0" eb="2">
      <t>ミンカン</t>
    </rPh>
    <rPh sb="2" eb="4">
      <t>ガクシュウ</t>
    </rPh>
    <rPh sb="4" eb="7">
      <t>ジギョウシャ</t>
    </rPh>
    <rPh sb="9" eb="11">
      <t>レンケイ</t>
    </rPh>
    <rPh sb="12" eb="14">
      <t>キョウリョク</t>
    </rPh>
    <phoneticPr fontId="7"/>
  </si>
  <si>
    <t>家庭教育（R1)</t>
    <rPh sb="0" eb="2">
      <t>カテイ</t>
    </rPh>
    <rPh sb="2" eb="4">
      <t>キョウイク</t>
    </rPh>
    <phoneticPr fontId="7"/>
  </si>
  <si>
    <t>図書ボランティア、読み聞かせボランティア、お助け隊、サロンボランティア</t>
    <rPh sb="0" eb="2">
      <t>トショ</t>
    </rPh>
    <rPh sb="9" eb="10">
      <t>ヨ</t>
    </rPh>
    <rPh sb="11" eb="12">
      <t>キ</t>
    </rPh>
    <rPh sb="22" eb="23">
      <t>タス</t>
    </rPh>
    <rPh sb="24" eb="25">
      <t>タイ</t>
    </rPh>
    <phoneticPr fontId="3"/>
  </si>
  <si>
    <r>
      <t xml:space="preserve">派遣件数
</t>
    </r>
    <r>
      <rPr>
        <sz val="8"/>
        <rFont val="ＭＳ Ｐゴシック"/>
        <family val="3"/>
        <charset val="128"/>
        <scheme val="minor"/>
      </rPr>
      <t>（R1)</t>
    </r>
    <phoneticPr fontId="4"/>
  </si>
  <si>
    <t>読み聞かせボランティア、布絵本ボランティア、博物館市民ボランティア、博物館ジュニアボランティア、川越市立美術館教育普及ボランティア【Ｋａｒｔ　サポート・スタッフ】</t>
    <rPh sb="25" eb="27">
      <t>シミン</t>
    </rPh>
    <rPh sb="34" eb="37">
      <t>ハクブツカン</t>
    </rPh>
    <phoneticPr fontId="2"/>
  </si>
  <si>
    <t>飯能市立図書館友の会、飯能市朗読ボランティアひびき、こども図書館協力員、博物館市民学芸員</t>
    <rPh sb="0" eb="4">
      <t>ハンノウシリツ</t>
    </rPh>
    <rPh sb="4" eb="7">
      <t>トショカン</t>
    </rPh>
    <rPh sb="7" eb="8">
      <t>トモ</t>
    </rPh>
    <rPh sb="9" eb="10">
      <t>カイ</t>
    </rPh>
    <rPh sb="11" eb="14">
      <t>ハンノウシ</t>
    </rPh>
    <rPh sb="14" eb="16">
      <t>ロウドク</t>
    </rPh>
    <rPh sb="36" eb="39">
      <t>ハクブツカン</t>
    </rPh>
    <phoneticPr fontId="3"/>
  </si>
  <si>
    <t>蝶の里町民講座</t>
    <phoneticPr fontId="3"/>
  </si>
  <si>
    <t>嵐山町ボランティアセンター</t>
    <phoneticPr fontId="4"/>
  </si>
  <si>
    <t>図書館ボランティア</t>
    <phoneticPr fontId="4"/>
  </si>
  <si>
    <r>
      <rPr>
        <sz val="9"/>
        <rFont val="ＭＳ Ｐゴシック"/>
        <family val="3"/>
        <charset val="128"/>
      </rPr>
      <t>子ども教室、わこうっこクラブ、学校開放講座</t>
    </r>
    <rPh sb="0" eb="1">
      <t>コ</t>
    </rPh>
    <rPh sb="3" eb="5">
      <t>キョウシツ</t>
    </rPh>
    <rPh sb="15" eb="17">
      <t>ガッコウ</t>
    </rPh>
    <rPh sb="17" eb="19">
      <t>カイホウ</t>
    </rPh>
    <rPh sb="19" eb="21">
      <t>コウザ</t>
    </rPh>
    <phoneticPr fontId="3"/>
  </si>
  <si>
    <t>放課後における子どもの居場所づくり、学習、体験、地域間交流</t>
    <rPh sb="18" eb="20">
      <t>ガクシュウ</t>
    </rPh>
    <phoneticPr fontId="4"/>
  </si>
  <si>
    <t>はんのうキエーロ作製講座</t>
    <rPh sb="8" eb="10">
      <t>サクセイ</t>
    </rPh>
    <rPh sb="10" eb="12">
      <t>コウザ</t>
    </rPh>
    <phoneticPr fontId="3"/>
  </si>
  <si>
    <t>ごみ減量・環境配慮への関心を高めるため、キエーロ作り体験を通して、はんのうキエーロの利用を促進する。</t>
    <rPh sb="2" eb="4">
      <t>ゲンリョウ</t>
    </rPh>
    <rPh sb="5" eb="7">
      <t>カンキョウ</t>
    </rPh>
    <rPh sb="7" eb="9">
      <t>ハイリョ</t>
    </rPh>
    <rPh sb="11" eb="13">
      <t>カンシン</t>
    </rPh>
    <rPh sb="14" eb="15">
      <t>タカ</t>
    </rPh>
    <rPh sb="24" eb="25">
      <t>ヅク</t>
    </rPh>
    <rPh sb="26" eb="28">
      <t>タイケン</t>
    </rPh>
    <rPh sb="29" eb="30">
      <t>トオ</t>
    </rPh>
    <rPh sb="42" eb="44">
      <t>リヨウ</t>
    </rPh>
    <rPh sb="45" eb="47">
      <t>ソクシン</t>
    </rPh>
    <phoneticPr fontId="3"/>
  </si>
  <si>
    <t>勉学ノススメ</t>
    <phoneticPr fontId="4"/>
  </si>
  <si>
    <t>若い世代の勉強する場所を確保する取り組みである。</t>
    <phoneticPr fontId="3"/>
  </si>
  <si>
    <t>法務セミナー</t>
    <rPh sb="0" eb="2">
      <t>ホウム</t>
    </rPh>
    <phoneticPr fontId="3"/>
  </si>
  <si>
    <t>行政書士会とコラボし、遺言の書き方などを学んだ。</t>
    <rPh sb="0" eb="2">
      <t>ギョウセイ</t>
    </rPh>
    <rPh sb="2" eb="4">
      <t>ショシ</t>
    </rPh>
    <rPh sb="4" eb="5">
      <t>カイ</t>
    </rPh>
    <rPh sb="11" eb="13">
      <t>ユイゴン</t>
    </rPh>
    <rPh sb="14" eb="15">
      <t>カ</t>
    </rPh>
    <rPh sb="16" eb="17">
      <t>カタ</t>
    </rPh>
    <rPh sb="20" eb="21">
      <t>マナ</t>
    </rPh>
    <phoneticPr fontId="4"/>
  </si>
  <si>
    <t>おはなし会、読み聞かせ、合唱ミニコンサート等を行う事業である。</t>
    <rPh sb="4" eb="5">
      <t>カイ</t>
    </rPh>
    <rPh sb="6" eb="7">
      <t>ヨ</t>
    </rPh>
    <rPh sb="8" eb="9">
      <t>キ</t>
    </rPh>
    <rPh sb="12" eb="14">
      <t>ガッショウ</t>
    </rPh>
    <rPh sb="21" eb="22">
      <t>トウ</t>
    </rPh>
    <rPh sb="23" eb="24">
      <t>オコナ</t>
    </rPh>
    <rPh sb="25" eb="27">
      <t>ジギョウ</t>
    </rPh>
    <phoneticPr fontId="3"/>
  </si>
  <si>
    <t>平成から令和へ―譲位・即位に伴う儀礼とは―をテーマに開催した。</t>
    <rPh sb="0" eb="2">
      <t>ヘイセイ</t>
    </rPh>
    <rPh sb="4" eb="6">
      <t>レイワ</t>
    </rPh>
    <rPh sb="8" eb="10">
      <t>ジョウイ</t>
    </rPh>
    <rPh sb="11" eb="13">
      <t>ソクイ</t>
    </rPh>
    <rPh sb="14" eb="15">
      <t>トモナ</t>
    </rPh>
    <rPh sb="16" eb="18">
      <t>ギレイ</t>
    </rPh>
    <rPh sb="26" eb="28">
      <t>カイサイ</t>
    </rPh>
    <phoneticPr fontId="3"/>
  </si>
  <si>
    <t>成年後見制度について、事例を交えながら講義をする。（各３回）</t>
    <phoneticPr fontId="3"/>
  </si>
  <si>
    <t>介護予防サポータについて、健康維持にも役立つ知識と共に講義をする。（全５回）</t>
    <phoneticPr fontId="4"/>
  </si>
  <si>
    <t>鶴ヶ島市</t>
    <rPh sb="0" eb="4">
      <t>ツルガシマシ</t>
    </rPh>
    <phoneticPr fontId="4"/>
  </si>
  <si>
    <t>就学時検診の際に、保護者を対象に子育てに関する講座を実施。</t>
    <rPh sb="0" eb="2">
      <t>シュウガク</t>
    </rPh>
    <rPh sb="2" eb="3">
      <t>ジ</t>
    </rPh>
    <rPh sb="3" eb="5">
      <t>ケンシン</t>
    </rPh>
    <rPh sb="6" eb="7">
      <t>サイ</t>
    </rPh>
    <rPh sb="9" eb="12">
      <t>ホゴシャ</t>
    </rPh>
    <rPh sb="13" eb="15">
      <t>タイショウ</t>
    </rPh>
    <rPh sb="16" eb="18">
      <t>コソダ</t>
    </rPh>
    <rPh sb="20" eb="21">
      <t>カン</t>
    </rPh>
    <rPh sb="23" eb="25">
      <t>コウザ</t>
    </rPh>
    <rPh sb="26" eb="28">
      <t>ジッシ</t>
    </rPh>
    <phoneticPr fontId="4"/>
  </si>
  <si>
    <t>デートＤＶ予防講座</t>
    <phoneticPr fontId="4"/>
  </si>
  <si>
    <t>中学３年生を対象とした、若年層におけるデートＤＶを予防するための出前講座</t>
    <phoneticPr fontId="4"/>
  </si>
  <si>
    <t>ワーク・ライフ・バランスセミナー</t>
    <phoneticPr fontId="4"/>
  </si>
  <si>
    <t>地域事業所の経営者、管理職、人事担当者などを対象とした、ワーク・ライフセミナー</t>
    <phoneticPr fontId="4"/>
  </si>
  <si>
    <t>介護予防体操</t>
    <phoneticPr fontId="4"/>
  </si>
  <si>
    <t>身体機能の低下を防止し介護予防を意識付けるための講座</t>
    <phoneticPr fontId="4"/>
  </si>
  <si>
    <t>なりたい自分になる！メイク術セミナー</t>
    <phoneticPr fontId="4"/>
  </si>
  <si>
    <t>自分の望むイメージのメイクで考え方や行動に自信を持てるようになるためのセミナー</t>
    <phoneticPr fontId="4"/>
  </si>
  <si>
    <t>障がい者アート絵画展</t>
    <phoneticPr fontId="4"/>
  </si>
  <si>
    <t>障がい者アーティストによる素晴らしい感性で描かれた、オリジナルティ溢れるアート作品を絵画展として展示することで、障がい者に対する理解を深める。</t>
    <phoneticPr fontId="4"/>
  </si>
  <si>
    <t>人権実践交流会</t>
  </si>
  <si>
    <t>人権尊重を基板とした明るい地域社会づくりを考えあうことを目的として実施。</t>
    <rPh sb="0" eb="2">
      <t>ジンケン</t>
    </rPh>
    <rPh sb="2" eb="4">
      <t>ソンチョウ</t>
    </rPh>
    <phoneticPr fontId="3"/>
  </si>
  <si>
    <t>ヒューマンフェスタ</t>
  </si>
  <si>
    <t>様々な人権問題の解決のために啓発事業の一環として町民・町内の各種団体・企業などを対象に実施。</t>
    <rPh sb="0" eb="10">
      <t>サマザマナジンケンモンダイノカイケツ</t>
    </rPh>
    <rPh sb="14" eb="18">
      <t>ケイハツジギョウ</t>
    </rPh>
    <rPh sb="19" eb="21">
      <t>イッカン</t>
    </rPh>
    <rPh sb="24" eb="26">
      <t>チョウミン</t>
    </rPh>
    <rPh sb="27" eb="29">
      <t>チョウナイ</t>
    </rPh>
    <rPh sb="30" eb="34">
      <t>カクシュダンタイ</t>
    </rPh>
    <rPh sb="35" eb="37">
      <t>キギョウ</t>
    </rPh>
    <rPh sb="40" eb="42">
      <t>タイショウ</t>
    </rPh>
    <rPh sb="43" eb="45">
      <t>ジッシ</t>
    </rPh>
    <phoneticPr fontId="3"/>
  </si>
  <si>
    <t>青少年健全育成町民大会</t>
  </si>
  <si>
    <t>家庭・学校・地域社会の人々が一体となり、青少年に対する理解と認識を深め、青少年自身の社会的自立と豊かな人間形成を図る。</t>
    <rPh sb="0" eb="2">
      <t>カテイ</t>
    </rPh>
    <rPh sb="3" eb="5">
      <t>ガッコウ</t>
    </rPh>
    <rPh sb="6" eb="10">
      <t>チイキシャカイ</t>
    </rPh>
    <rPh sb="11" eb="16">
      <t>ヒトビトガイッタイ</t>
    </rPh>
    <rPh sb="20" eb="23">
      <t>セイショウネン</t>
    </rPh>
    <rPh sb="24" eb="25">
      <t>タイ</t>
    </rPh>
    <rPh sb="27" eb="29">
      <t>リカイ</t>
    </rPh>
    <rPh sb="30" eb="32">
      <t>ニンシキ</t>
    </rPh>
    <rPh sb="33" eb="34">
      <t>フカ</t>
    </rPh>
    <rPh sb="36" eb="41">
      <t>セイショウネンジシン</t>
    </rPh>
    <rPh sb="42" eb="47">
      <t>シャカイテキジリツ</t>
    </rPh>
    <phoneticPr fontId="3"/>
  </si>
  <si>
    <r>
      <t>　（１）学社連携（学校教育と社会教育の連携）による事業</t>
    </r>
    <r>
      <rPr>
        <sz val="9"/>
        <rFont val="ＭＳ Ｐゴシック"/>
        <family val="3"/>
        <charset val="128"/>
        <scheme val="minor"/>
      </rPr>
      <t>（令和元年度実績）</t>
    </r>
    <rPh sb="28" eb="33">
      <t>レイワガンネンド</t>
    </rPh>
    <phoneticPr fontId="4"/>
  </si>
  <si>
    <r>
      <t>市</t>
    </r>
    <r>
      <rPr>
        <sz val="9"/>
        <rFont val="ＭＳ Ｐゴシック"/>
        <family val="3"/>
        <charset val="128"/>
        <scheme val="minor"/>
      </rPr>
      <t>立</t>
    </r>
    <r>
      <rPr>
        <sz val="9"/>
        <rFont val="ＭＳ Ｐゴシック"/>
        <family val="2"/>
        <scheme val="minor"/>
      </rPr>
      <t>小学校４年生、中学校３年生、特別支援学校の児童生徒に対し、プラネタリウムを活用した学習投影を実施する。</t>
    </r>
    <rPh sb="0" eb="2">
      <t>シリツ</t>
    </rPh>
    <rPh sb="2" eb="5">
      <t>ショウガッコウ</t>
    </rPh>
    <rPh sb="6" eb="8">
      <t>ネンセイ</t>
    </rPh>
    <rPh sb="9" eb="12">
      <t>チュウガッコウ</t>
    </rPh>
    <rPh sb="13" eb="15">
      <t>ネンセイ</t>
    </rPh>
    <rPh sb="16" eb="18">
      <t>トクベツ</t>
    </rPh>
    <rPh sb="18" eb="20">
      <t>シエン</t>
    </rPh>
    <rPh sb="20" eb="22">
      <t>ガッコウ</t>
    </rPh>
    <rPh sb="23" eb="25">
      <t>ジドウ</t>
    </rPh>
    <rPh sb="25" eb="27">
      <t>セイト</t>
    </rPh>
    <rPh sb="28" eb="29">
      <t>タイ</t>
    </rPh>
    <rPh sb="39" eb="41">
      <t>カツヨウ</t>
    </rPh>
    <rPh sb="43" eb="45">
      <t>ガクシュウ</t>
    </rPh>
    <rPh sb="45" eb="47">
      <t>トウエイ</t>
    </rPh>
    <rPh sb="48" eb="50">
      <t>ジッシ</t>
    </rPh>
    <phoneticPr fontId="4"/>
  </si>
  <si>
    <r>
      <t>さいたま市立小・中学校に職員を派遣し、理科の基礎的・基本的な内容を踏まえた授業や、天文に関する発展的な学習についての指導支援を行</t>
    </r>
    <r>
      <rPr>
        <sz val="9"/>
        <rFont val="ＭＳ Ｐゴシック"/>
        <family val="2"/>
        <scheme val="minor"/>
      </rPr>
      <t>う。</t>
    </r>
    <rPh sb="4" eb="6">
      <t>シリツ</t>
    </rPh>
    <rPh sb="6" eb="7">
      <t>ショウ</t>
    </rPh>
    <rPh sb="8" eb="11">
      <t>チュウガッコウ</t>
    </rPh>
    <rPh sb="12" eb="14">
      <t>ショクイン</t>
    </rPh>
    <rPh sb="15" eb="17">
      <t>ハケン</t>
    </rPh>
    <rPh sb="19" eb="21">
      <t>リカ</t>
    </rPh>
    <rPh sb="22" eb="25">
      <t>キソテキ</t>
    </rPh>
    <rPh sb="26" eb="29">
      <t>キホンテキ</t>
    </rPh>
    <rPh sb="30" eb="32">
      <t>ナイヨウ</t>
    </rPh>
    <rPh sb="33" eb="34">
      <t>フ</t>
    </rPh>
    <rPh sb="37" eb="39">
      <t>ジュギョウ</t>
    </rPh>
    <rPh sb="41" eb="43">
      <t>テンモン</t>
    </rPh>
    <rPh sb="44" eb="45">
      <t>カン</t>
    </rPh>
    <rPh sb="47" eb="50">
      <t>ハッテンテキ</t>
    </rPh>
    <rPh sb="51" eb="53">
      <t>ガクシュウ</t>
    </rPh>
    <rPh sb="58" eb="60">
      <t>シドウ</t>
    </rPh>
    <rPh sb="60" eb="62">
      <t>シエン</t>
    </rPh>
    <rPh sb="63" eb="64">
      <t>オコナ</t>
    </rPh>
    <phoneticPr fontId="4"/>
  </si>
  <si>
    <r>
      <t>町内の小中学生が歴史や文化、地理について関心を持つテーマを研究した自由研究を展示する展覧会。</t>
    </r>
    <r>
      <rPr>
        <sz val="9"/>
        <rFont val="ＭＳ Ｐゴシック"/>
        <family val="3"/>
        <charset val="128"/>
      </rPr>
      <t>110点の小中学生の作品が出展。</t>
    </r>
    <rPh sb="49" eb="50">
      <t>テン</t>
    </rPh>
    <rPh sb="56" eb="58">
      <t>サクヒン</t>
    </rPh>
    <phoneticPr fontId="34"/>
  </si>
  <si>
    <r>
      <t>就学時健診を活用した、市内全小学校の</t>
    </r>
    <r>
      <rPr>
        <sz val="9"/>
        <rFont val="ＭＳ Ｐゴシック"/>
        <family val="3"/>
        <charset val="128"/>
        <scheme val="minor"/>
      </rPr>
      <t>令和元</t>
    </r>
    <r>
      <rPr>
        <sz val="9"/>
        <rFont val="ＭＳ Ｐゴシック"/>
        <family val="2"/>
        <scheme val="minor"/>
      </rPr>
      <t>年度新１年生の保護者を対象とした講座。</t>
    </r>
    <rPh sb="0" eb="2">
      <t>シュウガク</t>
    </rPh>
    <rPh sb="2" eb="3">
      <t>ジ</t>
    </rPh>
    <rPh sb="3" eb="5">
      <t>ケンシン</t>
    </rPh>
    <rPh sb="6" eb="8">
      <t>カツヨウ</t>
    </rPh>
    <rPh sb="11" eb="13">
      <t>シナイ</t>
    </rPh>
    <rPh sb="13" eb="14">
      <t>ゼン</t>
    </rPh>
    <rPh sb="14" eb="17">
      <t>ショウガッコウ</t>
    </rPh>
    <rPh sb="18" eb="20">
      <t>レイワ</t>
    </rPh>
    <rPh sb="20" eb="22">
      <t>ガンネン</t>
    </rPh>
    <rPh sb="22" eb="23">
      <t>ド</t>
    </rPh>
    <rPh sb="23" eb="24">
      <t>シン</t>
    </rPh>
    <rPh sb="25" eb="27">
      <t>ネンセイ</t>
    </rPh>
    <rPh sb="28" eb="30">
      <t>ホゴ</t>
    </rPh>
    <rPh sb="30" eb="31">
      <t>シャ</t>
    </rPh>
    <rPh sb="32" eb="34">
      <t>タイショウ</t>
    </rPh>
    <rPh sb="37" eb="39">
      <t>コウザ</t>
    </rPh>
    <phoneticPr fontId="3"/>
  </si>
  <si>
    <r>
      <t>学校説明会を活用した、市内全中学校の</t>
    </r>
    <r>
      <rPr>
        <sz val="9"/>
        <rFont val="ＭＳ Ｐゴシック"/>
        <family val="3"/>
        <charset val="128"/>
        <scheme val="minor"/>
      </rPr>
      <t>令和元</t>
    </r>
    <r>
      <rPr>
        <sz val="9"/>
        <rFont val="ＭＳ Ｐゴシック"/>
        <family val="2"/>
        <scheme val="minor"/>
      </rPr>
      <t>年度新１年生の保護者を対象とした講座。</t>
    </r>
    <rPh sb="0" eb="2">
      <t>ガッコウ</t>
    </rPh>
    <rPh sb="2" eb="5">
      <t>セツメイカイ</t>
    </rPh>
    <rPh sb="6" eb="8">
      <t>カツヨウ</t>
    </rPh>
    <rPh sb="11" eb="13">
      <t>シナイ</t>
    </rPh>
    <rPh sb="13" eb="14">
      <t>ゼン</t>
    </rPh>
    <rPh sb="14" eb="17">
      <t>チュウガッコウ</t>
    </rPh>
    <rPh sb="18" eb="20">
      <t>レイワ</t>
    </rPh>
    <rPh sb="20" eb="22">
      <t>ガンネン</t>
    </rPh>
    <rPh sb="22" eb="23">
      <t>ド</t>
    </rPh>
    <rPh sb="23" eb="24">
      <t>シン</t>
    </rPh>
    <rPh sb="25" eb="27">
      <t>ネンセイ</t>
    </rPh>
    <rPh sb="28" eb="30">
      <t>ホゴ</t>
    </rPh>
    <rPh sb="30" eb="31">
      <t>シャ</t>
    </rPh>
    <rPh sb="32" eb="34">
      <t>タイショウ</t>
    </rPh>
    <rPh sb="37" eb="39">
      <t>コウザ</t>
    </rPh>
    <phoneticPr fontId="3"/>
  </si>
  <si>
    <t>　（２）教育委員会と市町村長部局との連携による事業（令和元年度実績）</t>
    <rPh sb="26" eb="31">
      <t>レイワガンネンド</t>
    </rPh>
    <phoneticPr fontId="4"/>
  </si>
  <si>
    <r>
      <t>牛窪多喜男</t>
    </r>
    <r>
      <rPr>
        <sz val="9"/>
        <rFont val="ＭＳ Ｐゴシック"/>
        <family val="2"/>
        <scheme val="minor"/>
      </rPr>
      <t>氏による講演及び中学生による人権作文の発表。</t>
    </r>
    <rPh sb="0" eb="2">
      <t>ウシクボ</t>
    </rPh>
    <rPh sb="2" eb="5">
      <t>タキオ</t>
    </rPh>
    <rPh sb="5" eb="6">
      <t>シ</t>
    </rPh>
    <rPh sb="9" eb="11">
      <t>コウエン</t>
    </rPh>
    <rPh sb="11" eb="12">
      <t>オヨ</t>
    </rPh>
    <rPh sb="13" eb="16">
      <t>チュウガクセイ</t>
    </rPh>
    <rPh sb="19" eb="21">
      <t>ジンケン</t>
    </rPh>
    <rPh sb="21" eb="23">
      <t>サクブン</t>
    </rPh>
    <rPh sb="24" eb="26">
      <t>ハッピョウ</t>
    </rPh>
    <phoneticPr fontId="3"/>
  </si>
  <si>
    <t>人権講演劇</t>
    <rPh sb="0" eb="2">
      <t>ジンケン</t>
    </rPh>
    <rPh sb="2" eb="4">
      <t>コウエン</t>
    </rPh>
    <rPh sb="4" eb="5">
      <t>ゲキ</t>
    </rPh>
    <phoneticPr fontId="3"/>
  </si>
  <si>
    <t>（３）母子保健機関との連携による事業（令和元年度実績）</t>
    <rPh sb="19" eb="24">
      <t>レイワガンネンド</t>
    </rPh>
    <phoneticPr fontId="4"/>
  </si>
  <si>
    <t>（４）小中学校開放講座（令和元年度実績）</t>
    <rPh sb="12" eb="17">
      <t>レイワガンネンド</t>
    </rPh>
    <phoneticPr fontId="4"/>
  </si>
  <si>
    <t>（５）他市町村との連携による事業（令和元年度実績）</t>
    <rPh sb="17" eb="22">
      <t>レイワガンネンド</t>
    </rPh>
    <phoneticPr fontId="4"/>
  </si>
  <si>
    <t>（６）他市町村にも公開、参加を認めている事業（令和元年度実績）</t>
    <rPh sb="23" eb="28">
      <t>レイワガンネンド</t>
    </rPh>
    <phoneticPr fontId="4"/>
  </si>
  <si>
    <r>
      <t>日本薬科大学</t>
    </r>
    <r>
      <rPr>
        <sz val="9"/>
        <rFont val="ＭＳ Ｐゴシック"/>
        <family val="2"/>
        <scheme val="minor"/>
      </rPr>
      <t>の公開講座。</t>
    </r>
    <rPh sb="0" eb="2">
      <t>ニホン</t>
    </rPh>
    <rPh sb="2" eb="4">
      <t>ヤッカ</t>
    </rPh>
    <rPh sb="4" eb="6">
      <t>ダイガク</t>
    </rPh>
    <rPh sb="7" eb="9">
      <t>コウカイ</t>
    </rPh>
    <rPh sb="9" eb="11">
      <t>コウザ</t>
    </rPh>
    <phoneticPr fontId="3"/>
  </si>
  <si>
    <t>（７）民間事業者との連携による事業（令和元年度実績）</t>
    <rPh sb="3" eb="5">
      <t>ミンカン</t>
    </rPh>
    <rPh sb="5" eb="7">
      <t>ジギョウ</t>
    </rPh>
    <rPh sb="7" eb="8">
      <t>シャ</t>
    </rPh>
    <rPh sb="10" eb="12">
      <t>レンケイ</t>
    </rPh>
    <rPh sb="18" eb="23">
      <t>レイワガンネンド</t>
    </rPh>
    <phoneticPr fontId="4"/>
  </si>
  <si>
    <t>伝統音楽である筝曲を継承し、次世代の子供たちの育成に努めようと、４～２月の第１土曜日に「伝統文化　おこと教室」を開催。</t>
    <phoneticPr fontId="4"/>
  </si>
  <si>
    <t>（８）その他の生涯学習に関する事業（令和元年度実績）</t>
    <rPh sb="18" eb="23">
      <t>レイワガンネンド</t>
    </rPh>
    <phoneticPr fontId="4"/>
  </si>
  <si>
    <r>
      <t>ボランティア指導者による講座を実施。</t>
    </r>
    <r>
      <rPr>
        <sz val="9"/>
        <rFont val="ＭＳ Ｐゴシック"/>
        <family val="2"/>
        <scheme val="minor"/>
      </rPr>
      <t>（8講座）</t>
    </r>
  </si>
  <si>
    <r>
      <t>令和元</t>
    </r>
    <r>
      <rPr>
        <sz val="9"/>
        <rFont val="ＭＳ Ｐゴシック"/>
        <family val="2"/>
        <scheme val="minor"/>
      </rPr>
      <t>度こしがや市民大学講座</t>
    </r>
    <rPh sb="0" eb="2">
      <t>レイワ</t>
    </rPh>
    <rPh sb="2" eb="3">
      <t>ガン</t>
    </rPh>
    <rPh sb="3" eb="4">
      <t>ド</t>
    </rPh>
    <rPh sb="8" eb="10">
      <t>シミン</t>
    </rPh>
    <rPh sb="10" eb="12">
      <t>ダイガク</t>
    </rPh>
    <rPh sb="12" eb="14">
      <t>コウザ</t>
    </rPh>
    <phoneticPr fontId="4"/>
  </si>
  <si>
    <r>
      <t>第</t>
    </r>
    <r>
      <rPr>
        <sz val="9"/>
        <rFont val="ＭＳ Ｐゴシック"/>
        <family val="3"/>
        <charset val="128"/>
        <scheme val="minor"/>
      </rPr>
      <t>51</t>
    </r>
    <r>
      <rPr>
        <sz val="9"/>
        <rFont val="ＭＳ Ｐゴシック"/>
        <family val="2"/>
        <scheme val="minor"/>
      </rPr>
      <t>回越谷市民文化祭</t>
    </r>
    <rPh sb="0" eb="1">
      <t>ダイ</t>
    </rPh>
    <rPh sb="3" eb="4">
      <t>カイ</t>
    </rPh>
    <rPh sb="4" eb="8">
      <t>コシガヤシミン</t>
    </rPh>
    <rPh sb="8" eb="11">
      <t>ブンカサイ</t>
    </rPh>
    <phoneticPr fontId="4"/>
  </si>
  <si>
    <t>10代からのﾒｯｾｰｼﾞ大会
－滑川町青少年の主張発表大会－</t>
    <rPh sb="2" eb="3">
      <t>ダイ</t>
    </rPh>
    <rPh sb="12" eb="14">
      <t>タイカイ</t>
    </rPh>
    <rPh sb="16" eb="19">
      <t>ナメガワマチ</t>
    </rPh>
    <rPh sb="19" eb="22">
      <t>セイショウネン</t>
    </rPh>
    <rPh sb="23" eb="25">
      <t>シュチョウ</t>
    </rPh>
    <rPh sb="25" eb="27">
      <t>ハッピョウ</t>
    </rPh>
    <rPh sb="27" eb="29">
      <t>タイカイ</t>
    </rPh>
    <phoneticPr fontId="3"/>
  </si>
  <si>
    <t>食、運動など健康について学び、健康づくりを図る。</t>
    <rPh sb="0" eb="1">
      <t>ショク</t>
    </rPh>
    <rPh sb="2" eb="4">
      <t>ウンドウ</t>
    </rPh>
    <rPh sb="6" eb="8">
      <t>ケンコウ</t>
    </rPh>
    <rPh sb="12" eb="13">
      <t>マナ</t>
    </rPh>
    <rPh sb="15" eb="17">
      <t>ケンコウ</t>
    </rPh>
    <rPh sb="21" eb="22">
      <t>ハカ</t>
    </rPh>
    <phoneticPr fontId="5"/>
  </si>
  <si>
    <t>北部教育事務所管内</t>
    <rPh sb="0" eb="7">
      <t>ホクブキョウイクジムショ</t>
    </rPh>
    <rPh sb="7" eb="9">
      <t>カンナイ</t>
    </rPh>
    <phoneticPr fontId="4"/>
  </si>
  <si>
    <t>蕨市</t>
    <phoneticPr fontId="4"/>
  </si>
  <si>
    <t>東部教育事務所管内</t>
    <rPh sb="0" eb="7">
      <t>トウブキョウイクジムショ</t>
    </rPh>
    <rPh sb="7" eb="9">
      <t>カンナイ</t>
    </rPh>
    <phoneticPr fontId="4"/>
  </si>
  <si>
    <t>白岡市</t>
    <phoneticPr fontId="4"/>
  </si>
  <si>
    <t>川越市</t>
    <rPh sb="0" eb="3">
      <t>カワゴエシ</t>
    </rPh>
    <phoneticPr fontId="4"/>
  </si>
  <si>
    <t>毛呂山町</t>
    <phoneticPr fontId="4"/>
  </si>
  <si>
    <t>三郷市</t>
    <phoneticPr fontId="4"/>
  </si>
  <si>
    <t>美里町</t>
    <phoneticPr fontId="4"/>
  </si>
  <si>
    <t>西部教育事務所管内</t>
    <rPh sb="0" eb="4">
      <t>セイブキョウイク</t>
    </rPh>
    <rPh sb="4" eb="7">
      <t>ジムショ</t>
    </rPh>
    <rPh sb="7" eb="9">
      <t>カンナイ</t>
    </rPh>
    <phoneticPr fontId="4"/>
  </si>
  <si>
    <t>東部管内</t>
    <rPh sb="0" eb="2">
      <t>トウブ</t>
    </rPh>
    <phoneticPr fontId="4"/>
  </si>
  <si>
    <t>南部管内</t>
    <rPh sb="0" eb="2">
      <t>ナンブ</t>
    </rPh>
    <phoneticPr fontId="4"/>
  </si>
  <si>
    <t>東部</t>
    <rPh sb="0" eb="2">
      <t>トウブ</t>
    </rPh>
    <phoneticPr fontId="4"/>
  </si>
  <si>
    <t>南部教育事務所管内</t>
    <rPh sb="0" eb="7">
      <t>ナンブキョウイクジムショ</t>
    </rPh>
    <rPh sb="7" eb="9">
      <t>カンナイ</t>
    </rPh>
    <phoneticPr fontId="4"/>
  </si>
  <si>
    <t>東部管内</t>
    <rPh sb="0" eb="2">
      <t>トウブ</t>
    </rPh>
    <rPh sb="2" eb="4">
      <t>カンナイ</t>
    </rPh>
    <phoneticPr fontId="4"/>
  </si>
  <si>
    <t>西部管内</t>
    <rPh sb="0" eb="2">
      <t>セイブ</t>
    </rPh>
    <phoneticPr fontId="7"/>
  </si>
  <si>
    <t>北部管内</t>
    <rPh sb="0" eb="2">
      <t>ホクブ</t>
    </rPh>
    <phoneticPr fontId="4"/>
  </si>
  <si>
    <t>ふれあって　学ぶ生涯　人づくり</t>
    <rPh sb="6" eb="7">
      <t>マナ</t>
    </rPh>
    <rPh sb="8" eb="10">
      <t>ショウガイ</t>
    </rPh>
    <rPh sb="11" eb="12">
      <t>ヒト</t>
    </rPh>
    <phoneticPr fontId="2"/>
  </si>
  <si>
    <t>川口市生涯学習講座情報</t>
    <rPh sb="0" eb="2">
      <t>カワグチ</t>
    </rPh>
    <rPh sb="2" eb="3">
      <t>シ</t>
    </rPh>
    <rPh sb="3" eb="5">
      <t>ショウガイ</t>
    </rPh>
    <rPh sb="5" eb="7">
      <t>ガクシュウ</t>
    </rPh>
    <rPh sb="7" eb="9">
      <t>コウザ</t>
    </rPh>
    <rPh sb="9" eb="11">
      <t>ジョウホウ</t>
    </rPh>
    <phoneticPr fontId="2"/>
  </si>
  <si>
    <t>http://www.city.kawaguchi.lg.jp/sports_bunka/shogaigakushu/11195.html</t>
  </si>
  <si>
    <t>学習投影</t>
    <rPh sb="0" eb="2">
      <t>ガクシュウ</t>
    </rPh>
    <rPh sb="2" eb="4">
      <t>トウエイ</t>
    </rPh>
    <phoneticPr fontId="2"/>
  </si>
  <si>
    <t>若手芸術家派遣事業</t>
    <rPh sb="0" eb="2">
      <t>ワカテ</t>
    </rPh>
    <rPh sb="2" eb="5">
      <t>ゲイジュツカ</t>
    </rPh>
    <rPh sb="5" eb="7">
      <t>ハケン</t>
    </rPh>
    <rPh sb="7" eb="9">
      <t>ジギョウ</t>
    </rPh>
    <phoneticPr fontId="2"/>
  </si>
  <si>
    <t>歴史教室</t>
    <rPh sb="0" eb="2">
      <t>レキシ</t>
    </rPh>
    <rPh sb="2" eb="4">
      <t>キョウシツ</t>
    </rPh>
    <phoneticPr fontId="2"/>
  </si>
  <si>
    <t>文化財課収蔵資料等を用い、小学校3年生から中学3年生対象に出前授業等を実施した。</t>
  </si>
  <si>
    <t>科学出張教室（地域）</t>
  </si>
  <si>
    <t>川口市市産品フェア2019</t>
  </si>
  <si>
    <t>科学展示室・プラネタリウム・天文台特別無料公開、科学ものづくりを実施する。</t>
  </si>
  <si>
    <t>地域のイベントに訪れ、実験の演示、科学ものづくりを実施する。</t>
    <rPh sb="11" eb="13">
      <t>ジッケン</t>
    </rPh>
    <rPh sb="14" eb="16">
      <t>エンジ</t>
    </rPh>
    <phoneticPr fontId="3"/>
  </si>
  <si>
    <t>わくわくワーク（一般来館者向け）</t>
  </si>
  <si>
    <t>一般来館者を対象に、身の回りにある素材を使った科学ものづくりを実施する。</t>
  </si>
  <si>
    <t>夏休み科学教室</t>
  </si>
  <si>
    <t>夏休み期間に、テーマのある科学教室を申込制で開催する。</t>
  </si>
  <si>
    <t>天文台夜間観測会</t>
  </si>
  <si>
    <t>晴天時の第2・第4土曜の日没後、天文台の望遠鏡で1時間の天体観測を行う。</t>
  </si>
  <si>
    <t>地域の大学や市町村、企業と連携し、子供の知的好奇心を刺激する講義や体験活動を提供する。</t>
    <rPh sb="0" eb="2">
      <t>チイキ</t>
    </rPh>
    <rPh sb="3" eb="5">
      <t>ダイガク</t>
    </rPh>
    <rPh sb="6" eb="9">
      <t>シチョウソン</t>
    </rPh>
    <rPh sb="10" eb="12">
      <t>キギョウ</t>
    </rPh>
    <rPh sb="13" eb="15">
      <t>レンケイ</t>
    </rPh>
    <rPh sb="30" eb="32">
      <t>コウギ</t>
    </rPh>
    <rPh sb="33" eb="35">
      <t>タイケン</t>
    </rPh>
    <rPh sb="35" eb="37">
      <t>カツドウ</t>
    </rPh>
    <rPh sb="38" eb="40">
      <t>テイキョウ</t>
    </rPh>
    <phoneticPr fontId="2"/>
  </si>
  <si>
    <t>読み聞かせボランティア養成講座</t>
  </si>
  <si>
    <t>読み聞かせボランティアを多数養成し、地域や学校と連携し、活動することで子どもの心の成長に欠かせない読書活動を推進することを目的として実施。</t>
  </si>
  <si>
    <t>英語の絵本でABC</t>
    <phoneticPr fontId="6"/>
  </si>
  <si>
    <t>紙芝居とすいとん試食会</t>
    <phoneticPr fontId="6"/>
  </si>
  <si>
    <t>全14コマのうち2コマを消防署と市民活動推進室の出前講座を利用した。</t>
    <phoneticPr fontId="4"/>
  </si>
  <si>
    <t>英語の絵本の読み聞かせを併設の児童館と共催で行う</t>
    <phoneticPr fontId="4"/>
  </si>
  <si>
    <t>戦争の悲惨さ、平和の尊さを語り継ぐ紙芝居の上演を行い、戦争当時食べられていた「すいとん」の試食会を行う</t>
    <rPh sb="0" eb="2">
      <t>センソウ</t>
    </rPh>
    <rPh sb="3" eb="5">
      <t>ヒサン</t>
    </rPh>
    <rPh sb="7" eb="9">
      <t>ヘイワ</t>
    </rPh>
    <rPh sb="10" eb="11">
      <t>トウト</t>
    </rPh>
    <rPh sb="13" eb="14">
      <t>カタ</t>
    </rPh>
    <rPh sb="15" eb="16">
      <t>ツ</t>
    </rPh>
    <rPh sb="17" eb="20">
      <t>カミシバイ</t>
    </rPh>
    <rPh sb="21" eb="23">
      <t>ジョウエン</t>
    </rPh>
    <rPh sb="24" eb="25">
      <t>オコナ</t>
    </rPh>
    <rPh sb="27" eb="29">
      <t>センソウ</t>
    </rPh>
    <rPh sb="29" eb="31">
      <t>トウジ</t>
    </rPh>
    <rPh sb="31" eb="32">
      <t>タ</t>
    </rPh>
    <rPh sb="45" eb="47">
      <t>シショク</t>
    </rPh>
    <rPh sb="47" eb="48">
      <t>カイ</t>
    </rPh>
    <rPh sb="49" eb="50">
      <t>オコナ</t>
    </rPh>
    <phoneticPr fontId="6"/>
  </si>
  <si>
    <t>0.1.2ちゃんママのおしゃべり広場</t>
    <rPh sb="16" eb="18">
      <t>ヒロバ</t>
    </rPh>
    <phoneticPr fontId="1"/>
  </si>
  <si>
    <t>保健センターから栄養士を講師に招き離乳食などの講習を受ける</t>
    <rPh sb="0" eb="2">
      <t>ホケン</t>
    </rPh>
    <rPh sb="8" eb="11">
      <t>エイヨウシ</t>
    </rPh>
    <rPh sb="12" eb="14">
      <t>コウシ</t>
    </rPh>
    <rPh sb="15" eb="16">
      <t>マネ</t>
    </rPh>
    <rPh sb="17" eb="20">
      <t>リニュウショク</t>
    </rPh>
    <rPh sb="23" eb="25">
      <t>コウシュウ</t>
    </rPh>
    <rPh sb="26" eb="27">
      <t>ウ</t>
    </rPh>
    <phoneticPr fontId="1"/>
  </si>
  <si>
    <t>４か月児健康診査時に絵本のプレゼントと読み聞かせを行う</t>
    <rPh sb="2" eb="3">
      <t>ゲツ</t>
    </rPh>
    <rPh sb="3" eb="4">
      <t>ジ</t>
    </rPh>
    <rPh sb="4" eb="6">
      <t>ケンコウ</t>
    </rPh>
    <rPh sb="6" eb="8">
      <t>シンサ</t>
    </rPh>
    <rPh sb="8" eb="9">
      <t>ジ</t>
    </rPh>
    <rPh sb="10" eb="12">
      <t>エホン</t>
    </rPh>
    <rPh sb="19" eb="20">
      <t>ヨ</t>
    </rPh>
    <rPh sb="21" eb="22">
      <t>キ</t>
    </rPh>
    <rPh sb="25" eb="26">
      <t>オコナ</t>
    </rPh>
    <phoneticPr fontId="1"/>
  </si>
  <si>
    <t>絵本と紙芝居</t>
    <rPh sb="0" eb="2">
      <t>エホン</t>
    </rPh>
    <rPh sb="3" eb="6">
      <t>カミシバイ</t>
    </rPh>
    <phoneticPr fontId="1"/>
  </si>
  <si>
    <t>コンサート事業</t>
    <rPh sb="5" eb="7">
      <t>ジギョウ</t>
    </rPh>
    <phoneticPr fontId="1"/>
  </si>
  <si>
    <t>おもちゃの病院</t>
    <rPh sb="5" eb="7">
      <t>ビョウイン</t>
    </rPh>
    <phoneticPr fontId="1"/>
  </si>
  <si>
    <t>絵本の読み聞かせと紙芝居の実演</t>
    <rPh sb="0" eb="2">
      <t>エホン</t>
    </rPh>
    <rPh sb="3" eb="4">
      <t>ヨ</t>
    </rPh>
    <rPh sb="5" eb="6">
      <t>キ</t>
    </rPh>
    <rPh sb="9" eb="10">
      <t>カミ</t>
    </rPh>
    <rPh sb="10" eb="12">
      <t>シバイ</t>
    </rPh>
    <rPh sb="13" eb="15">
      <t>ジツエン</t>
    </rPh>
    <phoneticPr fontId="1"/>
  </si>
  <si>
    <t>年に３回程度、地域に音楽を広めるために様々なコンサートを行っている。</t>
    <rPh sb="0" eb="1">
      <t>ネン</t>
    </rPh>
    <rPh sb="3" eb="4">
      <t>カイ</t>
    </rPh>
    <rPh sb="4" eb="6">
      <t>テイド</t>
    </rPh>
    <rPh sb="7" eb="9">
      <t>チイキ</t>
    </rPh>
    <rPh sb="10" eb="12">
      <t>オンガク</t>
    </rPh>
    <rPh sb="13" eb="14">
      <t>ヒロ</t>
    </rPh>
    <rPh sb="19" eb="21">
      <t>サマザマ</t>
    </rPh>
    <rPh sb="28" eb="29">
      <t>オコナ</t>
    </rPh>
    <phoneticPr fontId="1"/>
  </si>
  <si>
    <t>物を大切にする心を育むため、地域に住むボランティアの方におもちゃや傘を修理・再生してもらっている</t>
    <rPh sb="0" eb="1">
      <t>モノ</t>
    </rPh>
    <rPh sb="2" eb="4">
      <t>タイセツ</t>
    </rPh>
    <rPh sb="7" eb="8">
      <t>ココロ</t>
    </rPh>
    <rPh sb="9" eb="10">
      <t>ハグク</t>
    </rPh>
    <rPh sb="14" eb="16">
      <t>チイキ</t>
    </rPh>
    <rPh sb="17" eb="18">
      <t>ス</t>
    </rPh>
    <rPh sb="26" eb="27">
      <t>カタ</t>
    </rPh>
    <rPh sb="33" eb="34">
      <t>カサ</t>
    </rPh>
    <rPh sb="35" eb="37">
      <t>シュウリ</t>
    </rPh>
    <rPh sb="38" eb="40">
      <t>サイセイ</t>
    </rPh>
    <phoneticPr fontId="1"/>
  </si>
  <si>
    <t>子育てママのおしゃべりサロン</t>
    <rPh sb="0" eb="2">
      <t>コソダ</t>
    </rPh>
    <phoneticPr fontId="1"/>
  </si>
  <si>
    <t>高齢者学級「下蕨学園」</t>
    <rPh sb="0" eb="3">
      <t>コウレイシャ</t>
    </rPh>
    <rPh sb="3" eb="5">
      <t>ガッキュウ</t>
    </rPh>
    <rPh sb="6" eb="7">
      <t>シモ</t>
    </rPh>
    <rPh sb="7" eb="8">
      <t>ワラビ</t>
    </rPh>
    <rPh sb="8" eb="10">
      <t>ガクエン</t>
    </rPh>
    <phoneticPr fontId="1"/>
  </si>
  <si>
    <t>ＮＰＯ法人と連携し、乳幼児のほほ親が気軽に立ち寄り、仲間づクルを行えるサロン形式で場所を提供</t>
    <rPh sb="3" eb="5">
      <t>ホウジン</t>
    </rPh>
    <rPh sb="6" eb="8">
      <t>レンケイ</t>
    </rPh>
    <rPh sb="10" eb="13">
      <t>ニュウヨウジ</t>
    </rPh>
    <rPh sb="16" eb="17">
      <t>オヤ</t>
    </rPh>
    <rPh sb="18" eb="20">
      <t>キガル</t>
    </rPh>
    <rPh sb="21" eb="22">
      <t>タ</t>
    </rPh>
    <rPh sb="23" eb="24">
      <t>ヨ</t>
    </rPh>
    <rPh sb="26" eb="28">
      <t>ナカマ</t>
    </rPh>
    <rPh sb="32" eb="33">
      <t>オコナ</t>
    </rPh>
    <rPh sb="38" eb="40">
      <t>ケイシキ</t>
    </rPh>
    <rPh sb="41" eb="43">
      <t>バショ</t>
    </rPh>
    <rPh sb="44" eb="46">
      <t>テイキョウ</t>
    </rPh>
    <phoneticPr fontId="1"/>
  </si>
  <si>
    <t>全14コマのうち3コマを西武ライオンズ、東京ガス、キューピーの出前講座を利用した</t>
    <rPh sb="0" eb="1">
      <t>ゼン</t>
    </rPh>
    <rPh sb="12" eb="14">
      <t>セイブ</t>
    </rPh>
    <rPh sb="20" eb="22">
      <t>トウキョウ</t>
    </rPh>
    <rPh sb="31" eb="33">
      <t>デマエ</t>
    </rPh>
    <rPh sb="33" eb="35">
      <t>コウザ</t>
    </rPh>
    <rPh sb="36" eb="38">
      <t>リヨウ</t>
    </rPh>
    <phoneticPr fontId="1"/>
  </si>
  <si>
    <t>いきいき学級</t>
    <rPh sb="4" eb="6">
      <t>ガッキュウ</t>
    </rPh>
    <phoneticPr fontId="1"/>
  </si>
  <si>
    <t>ぷちトマトくらぶ</t>
  </si>
  <si>
    <t>ぽっかぽっかステーション</t>
  </si>
  <si>
    <t>高齢者を対象に「いききき・元気に」をテーマとして、１年を通して関連テーマの学習を行う</t>
    <rPh sb="0" eb="3">
      <t>コウレイシャ</t>
    </rPh>
    <rPh sb="4" eb="6">
      <t>タイショウ</t>
    </rPh>
    <rPh sb="13" eb="15">
      <t>ゲンキ</t>
    </rPh>
    <rPh sb="26" eb="27">
      <t>ネン</t>
    </rPh>
    <rPh sb="28" eb="29">
      <t>トオ</t>
    </rPh>
    <rPh sb="31" eb="33">
      <t>カンレン</t>
    </rPh>
    <rPh sb="37" eb="39">
      <t>ガクシュウ</t>
    </rPh>
    <rPh sb="40" eb="41">
      <t>オコナ</t>
    </rPh>
    <phoneticPr fontId="1"/>
  </si>
  <si>
    <t>小学生を対象に食べ物の大切さを伝えるために、作物を育て収穫体験を行っている</t>
    <rPh sb="0" eb="3">
      <t>ショウガクセイ</t>
    </rPh>
    <rPh sb="4" eb="6">
      <t>タイショウ</t>
    </rPh>
    <rPh sb="7" eb="8">
      <t>タ</t>
    </rPh>
    <rPh sb="9" eb="10">
      <t>モノ</t>
    </rPh>
    <rPh sb="11" eb="13">
      <t>タイセツ</t>
    </rPh>
    <rPh sb="15" eb="16">
      <t>ツタ</t>
    </rPh>
    <rPh sb="22" eb="24">
      <t>サクモツ</t>
    </rPh>
    <rPh sb="25" eb="26">
      <t>ソダ</t>
    </rPh>
    <rPh sb="27" eb="29">
      <t>シュウカク</t>
    </rPh>
    <rPh sb="29" eb="31">
      <t>タイケン</t>
    </rPh>
    <rPh sb="32" eb="33">
      <t>オコナ</t>
    </rPh>
    <phoneticPr fontId="1"/>
  </si>
  <si>
    <t>1歳～2歳児親子を対象に、親子の絆をふかめることを目的とし、季節に応じた工作やイベントを行っている</t>
    <rPh sb="1" eb="2">
      <t>サイ</t>
    </rPh>
    <rPh sb="4" eb="5">
      <t>サイ</t>
    </rPh>
    <rPh sb="5" eb="6">
      <t>ジ</t>
    </rPh>
    <rPh sb="6" eb="8">
      <t>オヤコ</t>
    </rPh>
    <rPh sb="9" eb="11">
      <t>タイショウ</t>
    </rPh>
    <rPh sb="13" eb="15">
      <t>オヤコ</t>
    </rPh>
    <rPh sb="16" eb="17">
      <t>キズナ</t>
    </rPh>
    <rPh sb="25" eb="27">
      <t>モクテキ</t>
    </rPh>
    <rPh sb="30" eb="32">
      <t>キセツ</t>
    </rPh>
    <rPh sb="33" eb="34">
      <t>オウ</t>
    </rPh>
    <rPh sb="36" eb="38">
      <t>コウサク</t>
    </rPh>
    <rPh sb="44" eb="45">
      <t>オコナ</t>
    </rPh>
    <phoneticPr fontId="1"/>
  </si>
  <si>
    <t>学校開放講座（公開講座）</t>
    <rPh sb="0" eb="2">
      <t>ガッコウ</t>
    </rPh>
    <rPh sb="2" eb="4">
      <t>カイホウ</t>
    </rPh>
    <rPh sb="4" eb="6">
      <t>コウザ</t>
    </rPh>
    <rPh sb="7" eb="9">
      <t>コウカイ</t>
    </rPh>
    <rPh sb="9" eb="11">
      <t>コウザ</t>
    </rPh>
    <phoneticPr fontId="3"/>
  </si>
  <si>
    <t>主に市内保育所・幼稚園、市立小学校4年生と希望した中学の1年生及び市内の高校生がプラネタリウム天文学習を行う。</t>
    <rPh sb="2" eb="4">
      <t>シナイ</t>
    </rPh>
    <rPh sb="4" eb="6">
      <t>ホイク</t>
    </rPh>
    <rPh sb="6" eb="7">
      <t>ショ</t>
    </rPh>
    <rPh sb="8" eb="11">
      <t>ヨウチエン</t>
    </rPh>
    <rPh sb="31" eb="32">
      <t>オヨ</t>
    </rPh>
    <rPh sb="33" eb="35">
      <t>シナイ</t>
    </rPh>
    <rPh sb="36" eb="39">
      <t>コウコウセイ</t>
    </rPh>
    <phoneticPr fontId="3"/>
  </si>
  <si>
    <t>旧芝園中学校をアトリエとして利用する団体を講師とし、地域住民及び子供達との交流事業を実施する。令和元年度は幸町小学校5年生、仲町小学校6年生を対象に巨大絵画制作を実施した。
令和元年度に中学校の使用許可期間終了により事業完了。</t>
    <rPh sb="47" eb="49">
      <t>レイワ</t>
    </rPh>
    <rPh sb="49" eb="50">
      <t>ガン</t>
    </rPh>
    <rPh sb="53" eb="55">
      <t>サイワイチョウ</t>
    </rPh>
    <rPh sb="62" eb="64">
      <t>ナカチョウ</t>
    </rPh>
    <rPh sb="64" eb="67">
      <t>ショウガッコウ</t>
    </rPh>
    <rPh sb="68" eb="70">
      <t>ネンセイ</t>
    </rPh>
    <rPh sb="87" eb="89">
      <t>レイワ</t>
    </rPh>
    <rPh sb="89" eb="91">
      <t>ガンネン</t>
    </rPh>
    <rPh sb="91" eb="92">
      <t>ド</t>
    </rPh>
    <rPh sb="93" eb="96">
      <t>チュウガッコウ</t>
    </rPh>
    <rPh sb="97" eb="99">
      <t>シヨウ</t>
    </rPh>
    <rPh sb="99" eb="101">
      <t>キョカ</t>
    </rPh>
    <rPh sb="101" eb="103">
      <t>キカン</t>
    </rPh>
    <rPh sb="103" eb="105">
      <t>シュウリョウ</t>
    </rPh>
    <rPh sb="108" eb="110">
      <t>ジギョウ</t>
    </rPh>
    <rPh sb="110" eb="112">
      <t>カンリョウ</t>
    </rPh>
    <phoneticPr fontId="3"/>
  </si>
  <si>
    <t>町内小中学校や高等学校・大学等と連携し、各種講座を開設。町民へ学習機会を提供。</t>
    <rPh sb="21" eb="22">
      <t>タネ</t>
    </rPh>
    <rPh sb="28" eb="30">
      <t>チョウミン</t>
    </rPh>
    <rPh sb="31" eb="33">
      <t>ガクシュウ</t>
    </rPh>
    <rPh sb="33" eb="35">
      <t>キカイ</t>
    </rPh>
    <rPh sb="36" eb="38">
      <t>テイキョウ</t>
    </rPh>
    <phoneticPr fontId="4"/>
  </si>
  <si>
    <t>子供たちが自主的に過ごす居場所を提供するとともに、勉強やスポーツ・文化活動、地域住民との交流等に取り組む機会の提供を目的として実施。</t>
    <rPh sb="0" eb="2">
      <t>コドモ</t>
    </rPh>
    <rPh sb="5" eb="8">
      <t>ジシュテキ</t>
    </rPh>
    <rPh sb="9" eb="10">
      <t>ス</t>
    </rPh>
    <rPh sb="12" eb="15">
      <t>イバショ</t>
    </rPh>
    <rPh sb="16" eb="18">
      <t>テイキョウ</t>
    </rPh>
    <rPh sb="25" eb="27">
      <t>ベンキョウ</t>
    </rPh>
    <rPh sb="33" eb="35">
      <t>ブンカ</t>
    </rPh>
    <rPh sb="35" eb="37">
      <t>カツドウ</t>
    </rPh>
    <rPh sb="38" eb="40">
      <t>チイキ</t>
    </rPh>
    <rPh sb="40" eb="42">
      <t>ジュウミン</t>
    </rPh>
    <rPh sb="44" eb="46">
      <t>コウリュウ</t>
    </rPh>
    <rPh sb="46" eb="47">
      <t>ナド</t>
    </rPh>
    <rPh sb="48" eb="49">
      <t>ト</t>
    </rPh>
    <rPh sb="50" eb="51">
      <t>ク</t>
    </rPh>
    <rPh sb="52" eb="54">
      <t>キカイ</t>
    </rPh>
    <rPh sb="55" eb="57">
      <t>テイキョウ</t>
    </rPh>
    <rPh sb="58" eb="60">
      <t>モクテキ</t>
    </rPh>
    <rPh sb="63" eb="65">
      <t>ジッシ</t>
    </rPh>
    <phoneticPr fontId="4"/>
  </si>
  <si>
    <t>土曜日に空き教室等を利用し、地域の方々の協力を得ながら、子どもたちの安心安全な居場所づくりと地域交流を目的として実施する。</t>
    <rPh sb="0" eb="3">
      <t>ドヨウビ</t>
    </rPh>
    <rPh sb="4" eb="5">
      <t>ア</t>
    </rPh>
    <rPh sb="6" eb="8">
      <t>キョウシツ</t>
    </rPh>
    <rPh sb="8" eb="9">
      <t>ナド</t>
    </rPh>
    <rPh sb="10" eb="12">
      <t>リヨウ</t>
    </rPh>
    <rPh sb="14" eb="16">
      <t>チイキ</t>
    </rPh>
    <rPh sb="17" eb="19">
      <t>カタガタ</t>
    </rPh>
    <rPh sb="20" eb="22">
      <t>キョウリョク</t>
    </rPh>
    <rPh sb="23" eb="24">
      <t>エ</t>
    </rPh>
    <rPh sb="28" eb="29">
      <t>コ</t>
    </rPh>
    <rPh sb="34" eb="36">
      <t>アンシン</t>
    </rPh>
    <rPh sb="36" eb="38">
      <t>アンゼン</t>
    </rPh>
    <rPh sb="39" eb="42">
      <t>イバショ</t>
    </rPh>
    <rPh sb="46" eb="48">
      <t>チイキ</t>
    </rPh>
    <rPh sb="48" eb="50">
      <t>コウリュウ</t>
    </rPh>
    <rPh sb="51" eb="53">
      <t>モクテキ</t>
    </rPh>
    <rPh sb="56" eb="58">
      <t>ジッシ</t>
    </rPh>
    <phoneticPr fontId="3"/>
  </si>
  <si>
    <t>資料館講座</t>
    <rPh sb="0" eb="2">
      <t>シリョウ</t>
    </rPh>
    <rPh sb="2" eb="3">
      <t>カン</t>
    </rPh>
    <phoneticPr fontId="4"/>
  </si>
  <si>
    <t>まちの歴史を資料から読み解く歴史講座や古文書講座を実施した。</t>
    <rPh sb="25" eb="27">
      <t>ジッシ</t>
    </rPh>
    <phoneticPr fontId="4"/>
  </si>
  <si>
    <t>鉢形城ボランティア案内人</t>
    <rPh sb="0" eb="2">
      <t>ハチガタ</t>
    </rPh>
    <rPh sb="2" eb="3">
      <t>ジョウ</t>
    </rPh>
    <rPh sb="9" eb="12">
      <t>アンナイニン</t>
    </rPh>
    <phoneticPr fontId="3"/>
  </si>
  <si>
    <t>小学校入学前の子供を持つ保護者を対象に、小学校入学に向けた準備について学ぶ講話や実習を行う。</t>
    <rPh sb="38" eb="39">
      <t>ハナシ</t>
    </rPh>
    <phoneticPr fontId="3"/>
  </si>
  <si>
    <t>各小学校に通う児童の保護者を対象に家庭教育に関する講話や実習、相互の交流機会を提供する。</t>
    <rPh sb="25" eb="27">
      <t>コウワ</t>
    </rPh>
    <phoneticPr fontId="3"/>
  </si>
  <si>
    <t>町民が主催する生涯学習の場へ、寄居町職員等が講師として出向き、町政の説明や専門的知識を活かした実習等を行うことで、町民の学習機会の拡充を図るとともに町政への理解を深め、生涯学習の推進と町民参加のまちづくりに寄与することを目的とする。</t>
    <rPh sb="49" eb="50">
      <t>トウ</t>
    </rPh>
    <phoneticPr fontId="4"/>
  </si>
  <si>
    <t>加須市ホームページ</t>
    <rPh sb="0" eb="3">
      <t>カゾシ</t>
    </rPh>
    <phoneticPr fontId="3"/>
  </si>
  <si>
    <t>地域の人々による、学習支援、スポーツ・文化体験活動</t>
    <rPh sb="0" eb="2">
      <t>チイキ</t>
    </rPh>
    <rPh sb="3" eb="5">
      <t>ヒトビト</t>
    </rPh>
    <rPh sb="9" eb="11">
      <t>ガクシュウ</t>
    </rPh>
    <rPh sb="11" eb="13">
      <t>シエン</t>
    </rPh>
    <rPh sb="19" eb="21">
      <t>ブンカ</t>
    </rPh>
    <rPh sb="21" eb="23">
      <t>タイケン</t>
    </rPh>
    <rPh sb="23" eb="25">
      <t>カツドウ</t>
    </rPh>
    <phoneticPr fontId="3"/>
  </si>
  <si>
    <t>未集計</t>
    <rPh sb="0" eb="3">
      <t>ミシュウケイ</t>
    </rPh>
    <phoneticPr fontId="4"/>
  </si>
  <si>
    <t>ひだまり教室</t>
    <rPh sb="4" eb="6">
      <t>キョウシツ</t>
    </rPh>
    <phoneticPr fontId="1"/>
  </si>
  <si>
    <t>病院の先生を講師に、ノルディックウォーク体験を実施した。</t>
  </si>
  <si>
    <t>コオーディネーショントレーニング体験会・実践講座</t>
    <rPh sb="16" eb="18">
      <t>タイケン</t>
    </rPh>
    <rPh sb="18" eb="19">
      <t>カイ</t>
    </rPh>
    <rPh sb="20" eb="22">
      <t>ジッセン</t>
    </rPh>
    <rPh sb="22" eb="24">
      <t>コウザ</t>
    </rPh>
    <phoneticPr fontId="3"/>
  </si>
  <si>
    <t>地区スポーツ協会他関係団体と共催し、体力増強、健康づくり、参加者間の交流を目的とし、地区の名所や歴史を訪ねる事業である。新型コロナウイルスの影響で中止とした。</t>
  </si>
  <si>
    <t>図書館、博物館、中央公民館、市民会館との連携で図書館内で合唱や演奏をしていただく取組である。</t>
    <rPh sb="0" eb="3">
      <t>トショカン</t>
    </rPh>
    <rPh sb="4" eb="7">
      <t>ハクブツカン</t>
    </rPh>
    <rPh sb="8" eb="10">
      <t>チュウオウ</t>
    </rPh>
    <rPh sb="10" eb="13">
      <t>コウミンカン</t>
    </rPh>
    <rPh sb="14" eb="16">
      <t>シミン</t>
    </rPh>
    <rPh sb="16" eb="18">
      <t>カイカン</t>
    </rPh>
    <rPh sb="20" eb="22">
      <t>レンケイ</t>
    </rPh>
    <rPh sb="23" eb="26">
      <t>トショカン</t>
    </rPh>
    <rPh sb="26" eb="27">
      <t>ナイ</t>
    </rPh>
    <rPh sb="28" eb="30">
      <t>ガッショウ</t>
    </rPh>
    <rPh sb="31" eb="33">
      <t>エンソウ</t>
    </rPh>
    <rPh sb="40" eb="42">
      <t>トリクミ</t>
    </rPh>
    <phoneticPr fontId="3"/>
  </si>
  <si>
    <t>城西大学、明海大学を会場として、坂戸市、越生町、毛呂山町が連携し、子どもの知的好奇心を刺激する学びの機会を提供した。</t>
    <rPh sb="10" eb="12">
      <t>カイジョウ</t>
    </rPh>
    <rPh sb="20" eb="23">
      <t>オゴセマチ</t>
    </rPh>
    <rPh sb="29" eb="31">
      <t>レンケイ</t>
    </rPh>
    <rPh sb="33" eb="34">
      <t>コ</t>
    </rPh>
    <rPh sb="37" eb="39">
      <t>チテキ</t>
    </rPh>
    <rPh sb="39" eb="42">
      <t>コウキシン</t>
    </rPh>
    <rPh sb="43" eb="45">
      <t>シゲキ</t>
    </rPh>
    <rPh sb="47" eb="48">
      <t>マナ</t>
    </rPh>
    <rPh sb="50" eb="52">
      <t>キカイ</t>
    </rPh>
    <rPh sb="53" eb="55">
      <t>テイキョウ</t>
    </rPh>
    <phoneticPr fontId="4"/>
  </si>
  <si>
    <t>さかど市民塾</t>
    <rPh sb="3" eb="5">
      <t>シミン</t>
    </rPh>
    <rPh sb="5" eb="6">
      <t>ジュク</t>
    </rPh>
    <phoneticPr fontId="3"/>
  </si>
  <si>
    <t>講師が「教える生きがい」を持ちながら、併せて市民の学習機会を創造することを目的として、講師を広く公募し、講座を開講する。</t>
  </si>
  <si>
    <t>子ども大学さかど</t>
    <rPh sb="0" eb="1">
      <t>コ</t>
    </rPh>
    <rPh sb="3" eb="5">
      <t>ダイガク</t>
    </rPh>
    <phoneticPr fontId="4"/>
  </si>
  <si>
    <t>女子栄養大学を会場として、坂戸市が連携し、子どもの知的好奇心を刺激する学びの機会を提供した。</t>
    <rPh sb="0" eb="2">
      <t>ジョシ</t>
    </rPh>
    <rPh sb="2" eb="4">
      <t>エイヨウ</t>
    </rPh>
    <rPh sb="4" eb="6">
      <t>ダイガク</t>
    </rPh>
    <rPh sb="7" eb="9">
      <t>カイジョウ</t>
    </rPh>
    <rPh sb="17" eb="19">
      <t>レンケイ</t>
    </rPh>
    <rPh sb="21" eb="22">
      <t>コ</t>
    </rPh>
    <rPh sb="25" eb="27">
      <t>チテキ</t>
    </rPh>
    <rPh sb="27" eb="30">
      <t>コウキシン</t>
    </rPh>
    <rPh sb="31" eb="33">
      <t>シゲキ</t>
    </rPh>
    <rPh sb="35" eb="36">
      <t>マナ</t>
    </rPh>
    <rPh sb="38" eb="40">
      <t>キカイ</t>
    </rPh>
    <rPh sb="41" eb="43">
      <t>テイキョウ</t>
    </rPh>
    <phoneticPr fontId="4"/>
  </si>
  <si>
    <t>R1</t>
  </si>
  <si>
    <t>八潮市</t>
    <phoneticPr fontId="4"/>
  </si>
  <si>
    <t>西部</t>
    <phoneticPr fontId="4"/>
  </si>
  <si>
    <t>東部</t>
    <phoneticPr fontId="4"/>
  </si>
  <si>
    <t>北部事務所管内</t>
    <rPh sb="0" eb="2">
      <t>ホクブ</t>
    </rPh>
    <rPh sb="2" eb="4">
      <t>ジム</t>
    </rPh>
    <rPh sb="4" eb="5">
      <t>ショ</t>
    </rPh>
    <rPh sb="5" eb="7">
      <t>カンナイ</t>
    </rPh>
    <phoneticPr fontId="4"/>
  </si>
  <si>
    <t>南部事務所管内</t>
    <rPh sb="0" eb="2">
      <t>ナンブ</t>
    </rPh>
    <phoneticPr fontId="4"/>
  </si>
  <si>
    <t>東部事務所管内</t>
    <rPh sb="0" eb="2">
      <t>トウブ</t>
    </rPh>
    <rPh sb="2" eb="4">
      <t>ジム</t>
    </rPh>
    <rPh sb="4" eb="5">
      <t>ショ</t>
    </rPh>
    <rPh sb="5" eb="7">
      <t>カンナイ</t>
    </rPh>
    <phoneticPr fontId="4"/>
  </si>
  <si>
    <t>西部事務所管内</t>
    <rPh sb="0" eb="2">
      <t>セイブ</t>
    </rPh>
    <rPh sb="2" eb="5">
      <t>ジムショ</t>
    </rPh>
    <rPh sb="5" eb="7">
      <t>カンナイ</t>
    </rPh>
    <phoneticPr fontId="3"/>
  </si>
  <si>
    <t>テーマ展「わたしのまちのたからもの」～行田市の文化財展～ ～行田発掘物語～」</t>
    <rPh sb="3" eb="4">
      <t>テン</t>
    </rPh>
    <rPh sb="19" eb="22">
      <t>ギョウダシ</t>
    </rPh>
    <rPh sb="23" eb="26">
      <t>ブンカザイ</t>
    </rPh>
    <rPh sb="26" eb="27">
      <t>テン</t>
    </rPh>
    <rPh sb="30" eb="32">
      <t>ギョウダ</t>
    </rPh>
    <rPh sb="32" eb="34">
      <t>ハックツ</t>
    </rPh>
    <rPh sb="34" eb="36">
      <t>モノガタリ</t>
    </rPh>
    <phoneticPr fontId="3"/>
  </si>
  <si>
    <t>北部</t>
    <rPh sb="0" eb="2">
      <t>ホクブ</t>
    </rPh>
    <phoneticPr fontId="4"/>
  </si>
  <si>
    <t>北部</t>
    <rPh sb="0" eb="2">
      <t>ホクブ</t>
    </rPh>
    <phoneticPr fontId="4"/>
  </si>
  <si>
    <t>小鹿野町</t>
    <rPh sb="0" eb="4">
      <t>オガノマチ</t>
    </rPh>
    <phoneticPr fontId="4"/>
  </si>
  <si>
    <t>西部</t>
    <rPh sb="0" eb="1">
      <t>ニシ</t>
    </rPh>
    <phoneticPr fontId="4"/>
  </si>
  <si>
    <t>富士見市</t>
    <rPh sb="0" eb="4">
      <t>フジミシ</t>
    </rPh>
    <phoneticPr fontId="4"/>
  </si>
  <si>
    <t>令和元年度中に開催した会議の回数</t>
    <rPh sb="0" eb="3">
      <t>レイワガン</t>
    </rPh>
    <rPh sb="3" eb="5">
      <t>ネンド</t>
    </rPh>
    <rPh sb="5" eb="6">
      <t>チュウ</t>
    </rPh>
    <rPh sb="7" eb="9">
      <t>カイサイ</t>
    </rPh>
    <rPh sb="11" eb="13">
      <t>カイギ</t>
    </rPh>
    <rPh sb="14" eb="16">
      <t>カイスウ</t>
    </rPh>
    <phoneticPr fontId="5"/>
  </si>
  <si>
    <t>市町村教育委員会が令和元年度に実施した、一定期間にわたって組織的、継続的に行われた社会教育学級・講座（教育委員会の事務を市町村長部局が補助執行している場合を含む。）</t>
    <rPh sb="0" eb="3">
      <t>シチョウソン</t>
    </rPh>
    <rPh sb="3" eb="5">
      <t>キョウイク</t>
    </rPh>
    <rPh sb="5" eb="8">
      <t>イインカイ</t>
    </rPh>
    <rPh sb="9" eb="11">
      <t>レイワ</t>
    </rPh>
    <rPh sb="11" eb="13">
      <t>ガンネン</t>
    </rPh>
    <rPh sb="13" eb="14">
      <t>ド</t>
    </rPh>
    <rPh sb="15" eb="17">
      <t>ジッシ</t>
    </rPh>
    <rPh sb="20" eb="22">
      <t>イッテイ</t>
    </rPh>
    <rPh sb="22" eb="24">
      <t>キカン</t>
    </rPh>
    <rPh sb="29" eb="32">
      <t>ソシキテキ</t>
    </rPh>
    <rPh sb="33" eb="36">
      <t>ケイゾクテキ</t>
    </rPh>
    <rPh sb="37" eb="38">
      <t>オコナ</t>
    </rPh>
    <rPh sb="41" eb="43">
      <t>シャカイ</t>
    </rPh>
    <rPh sb="43" eb="45">
      <t>キョウイク</t>
    </rPh>
    <rPh sb="45" eb="47">
      <t>ガッキュウ</t>
    </rPh>
    <rPh sb="48" eb="50">
      <t>コウザ</t>
    </rPh>
    <phoneticPr fontId="5"/>
  </si>
  <si>
    <t>○</t>
    <phoneticPr fontId="4"/>
  </si>
  <si>
    <t>さいたま市</t>
    <rPh sb="4" eb="5">
      <t>シ</t>
    </rPh>
    <phoneticPr fontId="4"/>
  </si>
  <si>
    <t>東部教育事務所管内</t>
    <rPh sb="0" eb="1">
      <t>ヒガシ</t>
    </rPh>
    <rPh sb="2" eb="4">
      <t>キョウイク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</si>
</sst>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quot;##,##0_ "/>
    <numFmt numFmtId="178" formatCode="&quot;・&quot;#,##0_ "/>
    <numFmt numFmtId="179" formatCode="0_ "/>
    <numFmt numFmtId="180" formatCode="#,##0;[Red]#,##0"/>
    <numFmt numFmtId="181" formatCode="#,##0_);[Red]\(#,##0\)"/>
    <numFmt numFmtId="182" formatCode="0_);[Red]\(0\)"/>
  </numFmts>
  <fonts count="47">
    <font>
      <sz val="11"/>
      <color theme="1"/>
      <name val="ＭＳ Ｐゴシック"/>
      <family val="2"/>
      <scheme val="minor"/>
    </font>
    <font>
      <sz val="11"/>
      <color theme="1"/>
      <name val="ＭＳ Ｐゴシック"/>
      <family val="2"/>
      <charset val="128"/>
    </font>
    <font>
      <sz val="11"/>
      <color theme="1"/>
      <name val="ＭＳ Ｐゴシック"/>
      <family val="2"/>
      <charset val="128"/>
    </font>
    <font>
      <b/>
      <sz val="11"/>
      <color theme="3"/>
      <name val="ＭＳ Ｐゴシック"/>
      <family val="2"/>
      <charset val="128"/>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4"/>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7"/>
      <color theme="1"/>
      <name val="ＭＳ Ｐゴシック"/>
      <family val="3"/>
      <charset val="128"/>
      <scheme val="minor"/>
    </font>
    <font>
      <sz val="10"/>
      <color theme="1"/>
      <name val="ＭＳ Ｐゴシック"/>
      <family val="3"/>
      <charset val="128"/>
      <scheme val="minor"/>
    </font>
    <font>
      <u/>
      <sz val="11"/>
      <color theme="10"/>
      <name val="ＭＳ Ｐゴシック"/>
      <family val="2"/>
      <scheme val="minor"/>
    </font>
    <font>
      <sz val="11"/>
      <color theme="1"/>
      <name val="ＭＳ Ｐゴシック"/>
      <family val="2"/>
      <scheme val="minor"/>
    </font>
    <font>
      <sz val="11"/>
      <color theme="1"/>
      <name val="ＭＳ Ｐゴシック"/>
      <family val="3"/>
      <charset val="128"/>
      <scheme val="minor"/>
    </font>
    <font>
      <b/>
      <sz val="11"/>
      <color theme="3"/>
      <name val="ＭＳ Ｐゴシック"/>
      <family val="3"/>
      <charset val="128"/>
      <scheme val="minor"/>
    </font>
    <font>
      <sz val="9"/>
      <color theme="1"/>
      <name val="ＭＳ Ｐゴシック"/>
      <family val="3"/>
      <charset val="128"/>
    </font>
    <font>
      <sz val="6"/>
      <name val="ＭＳ Ｐゴシック"/>
      <family val="3"/>
      <charset val="128"/>
    </font>
    <font>
      <b/>
      <sz val="11"/>
      <color indexed="56"/>
      <name val="ＭＳ Ｐゴシック"/>
      <family val="3"/>
      <charset val="128"/>
    </font>
    <font>
      <sz val="12"/>
      <color theme="1"/>
      <name val="ＭＳ Ｐゴシック"/>
      <family val="3"/>
      <charset val="128"/>
      <scheme val="minor"/>
    </font>
    <font>
      <b/>
      <sz val="11"/>
      <color theme="3"/>
      <name val="ＭＳ Ｐゴシック"/>
      <family val="2"/>
      <scheme val="minor"/>
    </font>
    <font>
      <sz val="6"/>
      <name val="游ゴシック"/>
      <family val="3"/>
    </font>
    <font>
      <b/>
      <sz val="11"/>
      <color indexed="56"/>
      <name val="ＭＳ Ｐゴシック"/>
      <family val="3"/>
    </font>
    <font>
      <sz val="14"/>
      <color theme="1"/>
      <name val="ＭＳ Ｐゴシック"/>
      <family val="3"/>
      <charset val="128"/>
    </font>
    <font>
      <b/>
      <sz val="11"/>
      <color indexed="62"/>
      <name val="ＭＳ Ｐゴシック"/>
      <family val="3"/>
    </font>
    <font>
      <sz val="11"/>
      <color theme="1"/>
      <name val="ＭＳ Ｐゴシック"/>
      <family val="3"/>
      <charset val="128"/>
    </font>
    <font>
      <u/>
      <sz val="11"/>
      <color theme="10"/>
      <name val="ＭＳ Ｐゴシック"/>
      <family val="3"/>
      <charset val="128"/>
    </font>
    <font>
      <sz val="10"/>
      <color theme="1"/>
      <name val="Arial"/>
      <family val="2"/>
    </font>
    <font>
      <sz val="6"/>
      <name val="ＭＳ Ｐゴシック"/>
      <family val="3"/>
    </font>
    <font>
      <sz val="14"/>
      <color theme="1"/>
      <name val="ＭＳ Ｐゴシック"/>
      <family val="3"/>
      <charset val="128"/>
      <scheme val="minor"/>
    </font>
    <font>
      <sz val="9"/>
      <name val="ＭＳ Ｐゴシック"/>
      <family val="2"/>
      <scheme val="minor"/>
    </font>
    <font>
      <sz val="9"/>
      <name val="ＭＳ Ｐゴシック"/>
      <family val="3"/>
      <charset val="128"/>
      <scheme val="minor"/>
    </font>
    <font>
      <sz val="9"/>
      <name val="ＭＳ Ｐゴシック"/>
      <family val="3"/>
      <scheme val="minor"/>
    </font>
    <font>
      <sz val="9"/>
      <name val="ＭＳ Ｐゴシック"/>
      <family val="3"/>
      <charset val="128"/>
    </font>
    <font>
      <sz val="6"/>
      <name val="ＭＳ Ｐゴシック"/>
      <family val="3"/>
      <scheme val="minor"/>
    </font>
    <font>
      <sz val="9"/>
      <name val="ＭＳ ゴシック"/>
      <family val="3"/>
      <charset val="128"/>
    </font>
    <font>
      <strike/>
      <sz val="9"/>
      <name val="ＭＳ Ｐゴシック"/>
      <family val="3"/>
      <charset val="128"/>
    </font>
    <font>
      <b/>
      <sz val="9"/>
      <name val="ＭＳ Ｐゴシック"/>
      <family val="3"/>
      <charset val="128"/>
      <scheme val="minor"/>
    </font>
    <font>
      <strike/>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7"/>
      <name val="ＭＳ Ｐゴシック"/>
      <family val="3"/>
      <charset val="128"/>
      <scheme val="minor"/>
    </font>
    <font>
      <sz val="10"/>
      <name val="ＭＳ Ｐゴシック"/>
      <family val="3"/>
      <scheme val="minor"/>
    </font>
    <font>
      <sz val="12"/>
      <name val="ＭＳ Ｐゴシック"/>
      <family val="3"/>
      <charset val="128"/>
    </font>
    <font>
      <sz val="8"/>
      <name val="ＭＳ Ｐゴシック"/>
      <family val="2"/>
      <scheme val="minor"/>
    </font>
  </fonts>
  <fills count="3">
    <fill>
      <patternFill patternType="none"/>
    </fill>
    <fill>
      <patternFill patternType="gray125"/>
    </fill>
    <fill>
      <patternFill patternType="solid">
        <fgColor theme="0"/>
        <bgColor indexed="64"/>
      </patternFill>
    </fill>
  </fills>
  <borders count="1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right style="hair">
        <color auto="1"/>
      </right>
      <top style="thin">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bottom style="thin">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style="hair">
        <color auto="1"/>
      </right>
      <top style="thin">
        <color auto="1"/>
      </top>
      <bottom style="hair">
        <color auto="1"/>
      </bottom>
      <diagonal/>
    </border>
    <border>
      <left style="double">
        <color auto="1"/>
      </left>
      <right style="hair">
        <color auto="1"/>
      </right>
      <top style="hair">
        <color auto="1"/>
      </top>
      <bottom style="hair">
        <color auto="1"/>
      </bottom>
      <diagonal/>
    </border>
    <border>
      <left style="double">
        <color auto="1"/>
      </left>
      <right style="hair">
        <color auto="1"/>
      </right>
      <top style="hair">
        <color auto="1"/>
      </top>
      <bottom style="thin">
        <color auto="1"/>
      </bottom>
      <diagonal/>
    </border>
    <border>
      <left style="double">
        <color auto="1"/>
      </left>
      <right style="hair">
        <color auto="1"/>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thin">
        <color auto="1"/>
      </right>
      <top/>
      <bottom style="hair">
        <color auto="1"/>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diagonal/>
    </border>
    <border>
      <left/>
      <right style="thin">
        <color auto="1"/>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diagonalDown="1">
      <left style="thin">
        <color auto="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top/>
      <bottom style="hair">
        <color auto="1"/>
      </bottom>
      <diagonal/>
    </border>
    <border>
      <left/>
      <right style="thin">
        <color auto="1"/>
      </right>
      <top style="hair">
        <color auto="1"/>
      </top>
      <bottom/>
      <diagonal/>
    </border>
    <border>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diagonal/>
    </border>
    <border>
      <left style="double">
        <color auto="1"/>
      </left>
      <right/>
      <top style="hair">
        <color auto="1"/>
      </top>
      <bottom style="hair">
        <color auto="1"/>
      </bottom>
      <diagonal/>
    </border>
    <border>
      <left style="thin">
        <color auto="1"/>
      </left>
      <right style="hair">
        <color auto="1"/>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uble">
        <color auto="1"/>
      </left>
      <right style="thin">
        <color auto="1"/>
      </right>
      <top style="hair">
        <color auto="1"/>
      </top>
      <bottom style="hair">
        <color auto="1"/>
      </bottom>
      <diagonal/>
    </border>
    <border>
      <left style="hair">
        <color auto="1"/>
      </left>
      <right style="double">
        <color auto="1"/>
      </right>
      <top style="hair">
        <color auto="1"/>
      </top>
      <bottom style="hair">
        <color indexed="64"/>
      </bottom>
      <diagonal/>
    </border>
    <border>
      <left style="double">
        <color auto="1"/>
      </left>
      <right style="thin">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style="double">
        <color auto="1"/>
      </left>
      <right style="thin">
        <color auto="1"/>
      </right>
      <top style="thin">
        <color auto="1"/>
      </top>
      <bottom style="thin">
        <color auto="1"/>
      </bottom>
      <diagonal/>
    </border>
    <border>
      <left/>
      <right style="double">
        <color indexed="64"/>
      </right>
      <top style="hair">
        <color auto="1"/>
      </top>
      <bottom style="hair">
        <color indexed="64"/>
      </bottom>
      <diagonal/>
    </border>
    <border>
      <left/>
      <right style="double">
        <color auto="1"/>
      </right>
      <top style="thin">
        <color auto="1"/>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top style="thin">
        <color auto="1"/>
      </top>
      <bottom style="double">
        <color indexed="64"/>
      </bottom>
      <diagonal/>
    </border>
    <border>
      <left style="double">
        <color auto="1"/>
      </left>
      <right style="hair">
        <color auto="1"/>
      </right>
      <top style="thin">
        <color auto="1"/>
      </top>
      <bottom style="double">
        <color indexed="64"/>
      </bottom>
      <diagonal/>
    </border>
    <border>
      <left style="thin">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double">
        <color auto="1"/>
      </right>
      <top style="thin">
        <color auto="1"/>
      </top>
      <bottom style="hair">
        <color auto="1"/>
      </bottom>
      <diagonal/>
    </border>
    <border>
      <left/>
      <right style="double">
        <color indexed="64"/>
      </right>
      <top/>
      <bottom/>
      <diagonal/>
    </border>
    <border>
      <left/>
      <right style="double">
        <color indexed="64"/>
      </right>
      <top style="hair">
        <color auto="1"/>
      </top>
      <bottom style="thin">
        <color auto="1"/>
      </bottom>
      <diagonal/>
    </border>
    <border>
      <left style="thin">
        <color indexed="64"/>
      </left>
      <right style="hair">
        <color auto="1"/>
      </right>
      <top style="double">
        <color indexed="64"/>
      </top>
      <bottom style="thin">
        <color auto="1"/>
      </bottom>
      <diagonal/>
    </border>
    <border>
      <left style="hair">
        <color auto="1"/>
      </left>
      <right style="hair">
        <color auto="1"/>
      </right>
      <top style="double">
        <color indexed="64"/>
      </top>
      <bottom style="thin">
        <color auto="1"/>
      </bottom>
      <diagonal/>
    </border>
    <border>
      <left style="hair">
        <color auto="1"/>
      </left>
      <right style="thin">
        <color indexed="64"/>
      </right>
      <top style="double">
        <color indexed="64"/>
      </top>
      <bottom style="thin">
        <color auto="1"/>
      </bottom>
      <diagonal/>
    </border>
    <border>
      <left style="hair">
        <color auto="1"/>
      </left>
      <right style="double">
        <color auto="1"/>
      </right>
      <top style="hair">
        <color auto="1"/>
      </top>
      <bottom style="thin">
        <color auto="1"/>
      </bottom>
      <diagonal/>
    </border>
    <border>
      <left style="hair">
        <color auto="1"/>
      </left>
      <right style="double">
        <color auto="1"/>
      </right>
      <top style="hair">
        <color auto="1"/>
      </top>
      <bottom/>
      <diagonal/>
    </border>
    <border>
      <left style="hair">
        <color auto="1"/>
      </left>
      <right style="double">
        <color auto="1"/>
      </right>
      <top/>
      <bottom style="hair">
        <color indexed="64"/>
      </bottom>
      <diagonal/>
    </border>
    <border>
      <left style="double">
        <color auto="1"/>
      </left>
      <right style="hair">
        <color auto="1"/>
      </right>
      <top/>
      <bottom style="hair">
        <color auto="1"/>
      </bottom>
      <diagonal/>
    </border>
    <border>
      <left/>
      <right style="thin">
        <color auto="1"/>
      </right>
      <top/>
      <bottom style="hair">
        <color auto="1"/>
      </bottom>
      <diagonal/>
    </border>
  </borders>
  <cellStyleXfs count="6">
    <xf numFmtId="0" fontId="0" fillId="0" borderId="0"/>
    <xf numFmtId="0" fontId="12" fillId="0" borderId="0" applyNumberFormat="0" applyFill="0" applyBorder="0" applyAlignment="0" applyProtection="0"/>
    <xf numFmtId="38" fontId="13" fillId="0" borderId="0" applyFont="0" applyFill="0" applyBorder="0" applyAlignment="0" applyProtection="0">
      <alignment vertical="center"/>
    </xf>
    <xf numFmtId="0" fontId="13" fillId="0" borderId="0"/>
    <xf numFmtId="0" fontId="25" fillId="0" borderId="0"/>
    <xf numFmtId="0" fontId="26" fillId="0" borderId="0" applyNumberFormat="0" applyFill="0" applyBorder="0" applyAlignment="0" applyProtection="0"/>
  </cellStyleXfs>
  <cellXfs count="1436">
    <xf numFmtId="0" fontId="0" fillId="0" borderId="0" xfId="0"/>
    <xf numFmtId="0" fontId="9" fillId="0" borderId="0" xfId="0" applyFont="1" applyFill="1" applyAlignment="1">
      <alignment vertical="center"/>
    </xf>
    <xf numFmtId="0" fontId="8" fillId="0" borderId="40" xfId="0" applyFont="1" applyFill="1" applyBorder="1" applyAlignment="1">
      <alignment horizontal="center" vertical="center" shrinkToFit="1"/>
    </xf>
    <xf numFmtId="0" fontId="8" fillId="0" borderId="59" xfId="0" applyFont="1" applyFill="1" applyBorder="1" applyAlignment="1">
      <alignment horizontal="center" vertical="center" shrinkToFit="1"/>
    </xf>
    <xf numFmtId="0" fontId="8" fillId="0" borderId="62" xfId="0" applyFont="1" applyFill="1" applyBorder="1" applyAlignment="1">
      <alignment horizontal="center" vertical="center" shrinkToFit="1"/>
    </xf>
    <xf numFmtId="0" fontId="6" fillId="0" borderId="0" xfId="0" applyFont="1" applyFill="1" applyAlignment="1">
      <alignment vertical="center"/>
    </xf>
    <xf numFmtId="0" fontId="11" fillId="0" borderId="0" xfId="0" applyFont="1" applyFill="1" applyAlignment="1">
      <alignment vertical="center"/>
    </xf>
    <xf numFmtId="176" fontId="6" fillId="0" borderId="4" xfId="0" applyNumberFormat="1" applyFont="1" applyFill="1" applyBorder="1" applyAlignment="1">
      <alignment vertical="center" shrinkToFit="1"/>
    </xf>
    <xf numFmtId="0" fontId="14" fillId="0" borderId="0" xfId="0" applyFont="1" applyFill="1" applyAlignment="1">
      <alignment vertical="center"/>
    </xf>
    <xf numFmtId="0" fontId="8" fillId="0" borderId="26"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14" fillId="0" borderId="11" xfId="0" applyFont="1" applyFill="1" applyBorder="1" applyAlignment="1">
      <alignment vertical="center"/>
    </xf>
    <xf numFmtId="0" fontId="14" fillId="0" borderId="3" xfId="0" applyFont="1" applyFill="1" applyBorder="1" applyAlignment="1">
      <alignment vertical="center"/>
    </xf>
    <xf numFmtId="0" fontId="19" fillId="0" borderId="37" xfId="0" applyFont="1" applyFill="1" applyBorder="1" applyAlignment="1">
      <alignment vertical="center"/>
    </xf>
    <xf numFmtId="176" fontId="6" fillId="0" borderId="1" xfId="0" applyNumberFormat="1" applyFont="1" applyFill="1" applyBorder="1" applyAlignment="1">
      <alignment vertical="center" shrinkToFit="1"/>
    </xf>
    <xf numFmtId="176" fontId="6" fillId="0" borderId="15" xfId="0" applyNumberFormat="1" applyFont="1" applyFill="1" applyBorder="1" applyAlignment="1">
      <alignment vertical="center" shrinkToFit="1"/>
    </xf>
    <xf numFmtId="178" fontId="6" fillId="0" borderId="17" xfId="0" applyNumberFormat="1" applyFont="1" applyFill="1" applyBorder="1" applyAlignment="1">
      <alignment vertical="center" shrinkToFit="1"/>
    </xf>
    <xf numFmtId="0" fontId="6" fillId="0" borderId="38"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176" fontId="6" fillId="0" borderId="11" xfId="0" applyNumberFormat="1" applyFont="1" applyFill="1" applyBorder="1" applyAlignment="1">
      <alignment vertical="center" shrinkToFit="1"/>
    </xf>
    <xf numFmtId="176" fontId="6" fillId="0" borderId="29" xfId="0" applyNumberFormat="1" applyFont="1" applyFill="1" applyBorder="1" applyAlignment="1">
      <alignment vertical="center" shrinkToFit="1"/>
    </xf>
    <xf numFmtId="176" fontId="6" fillId="0" borderId="0" xfId="0" applyNumberFormat="1" applyFont="1" applyFill="1" applyBorder="1" applyAlignment="1">
      <alignment vertical="center" shrinkToFit="1"/>
    </xf>
    <xf numFmtId="0" fontId="14" fillId="0" borderId="0" xfId="0" applyFont="1" applyFill="1" applyBorder="1" applyAlignment="1">
      <alignment vertical="center"/>
    </xf>
    <xf numFmtId="0" fontId="0" fillId="0" borderId="0" xfId="0" applyFill="1" applyAlignment="1">
      <alignment vertical="center"/>
    </xf>
    <xf numFmtId="176" fontId="5" fillId="0" borderId="0" xfId="0" applyNumberFormat="1" applyFont="1" applyFill="1" applyBorder="1" applyAlignment="1">
      <alignment vertical="center" shrinkToFit="1"/>
    </xf>
    <xf numFmtId="0" fontId="5" fillId="0" borderId="0" xfId="0" applyFont="1" applyFill="1" applyBorder="1" applyAlignment="1">
      <alignment horizontal="center" vertical="center" shrinkToFit="1"/>
    </xf>
    <xf numFmtId="176" fontId="5" fillId="0" borderId="78" xfId="0" applyNumberFormat="1" applyFont="1" applyFill="1" applyBorder="1" applyAlignment="1">
      <alignment vertical="center" shrinkToFit="1"/>
    </xf>
    <xf numFmtId="176" fontId="5" fillId="0" borderId="21" xfId="0" applyNumberFormat="1" applyFont="1" applyFill="1" applyBorder="1" applyAlignment="1">
      <alignment vertical="center" shrinkToFit="1"/>
    </xf>
    <xf numFmtId="0" fontId="5" fillId="0" borderId="13" xfId="0" applyFont="1" applyFill="1" applyBorder="1" applyAlignment="1">
      <alignment horizontal="center" vertical="center" shrinkToFit="1"/>
    </xf>
    <xf numFmtId="0" fontId="0" fillId="0" borderId="28" xfId="0" applyFill="1" applyBorder="1" applyAlignment="1">
      <alignment vertical="center"/>
    </xf>
    <xf numFmtId="176" fontId="5" fillId="0" borderId="80" xfId="0" applyNumberFormat="1" applyFont="1" applyFill="1" applyBorder="1" applyAlignment="1">
      <alignment vertical="center" shrinkToFit="1"/>
    </xf>
    <xf numFmtId="176" fontId="5" fillId="0" borderId="81" xfId="0" applyNumberFormat="1" applyFont="1" applyFill="1" applyBorder="1" applyAlignment="1">
      <alignment vertical="center" shrinkToFit="1"/>
    </xf>
    <xf numFmtId="176" fontId="5" fillId="0" borderId="22" xfId="0" applyNumberFormat="1" applyFont="1" applyFill="1" applyBorder="1" applyAlignment="1">
      <alignment horizontal="right" vertical="center" shrinkToFit="1"/>
    </xf>
    <xf numFmtId="176" fontId="5" fillId="0" borderId="22" xfId="0" applyNumberFormat="1" applyFont="1" applyFill="1" applyBorder="1" applyAlignment="1">
      <alignment vertical="center" shrinkToFit="1"/>
    </xf>
    <xf numFmtId="176" fontId="5" fillId="0" borderId="42" xfId="0" applyNumberFormat="1" applyFont="1" applyFill="1" applyBorder="1" applyAlignment="1">
      <alignment horizontal="right" vertical="center" shrinkToFit="1"/>
    </xf>
    <xf numFmtId="176" fontId="5" fillId="0" borderId="82" xfId="0" applyNumberFormat="1" applyFont="1" applyFill="1" applyBorder="1" applyAlignment="1">
      <alignment vertical="center" shrinkToFit="1"/>
    </xf>
    <xf numFmtId="176" fontId="5" fillId="0" borderId="83" xfId="0" applyNumberFormat="1" applyFont="1" applyFill="1" applyBorder="1" applyAlignment="1">
      <alignment vertical="center" shrinkToFit="1"/>
    </xf>
    <xf numFmtId="176" fontId="5" fillId="0" borderId="84" xfId="0" applyNumberFormat="1" applyFont="1" applyFill="1" applyBorder="1" applyAlignment="1">
      <alignment vertical="center" shrinkToFit="1"/>
    </xf>
    <xf numFmtId="0" fontId="5" fillId="0" borderId="65" xfId="0" applyFont="1" applyFill="1" applyBorder="1" applyAlignment="1">
      <alignment horizontal="center" vertical="center" shrinkToFit="1"/>
    </xf>
    <xf numFmtId="176" fontId="5" fillId="0" borderId="42" xfId="0" applyNumberFormat="1" applyFont="1" applyFill="1" applyBorder="1" applyAlignment="1">
      <alignment vertical="center" shrinkToFit="1"/>
    </xf>
    <xf numFmtId="0" fontId="5" fillId="0" borderId="85"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6" fillId="0" borderId="0" xfId="0" applyFont="1" applyFill="1" applyAlignment="1">
      <alignment horizontal="right" vertical="center"/>
    </xf>
    <xf numFmtId="0" fontId="5" fillId="0" borderId="0" xfId="0" applyFont="1" applyFill="1" applyAlignment="1">
      <alignment horizontal="right" vertical="center"/>
    </xf>
    <xf numFmtId="176" fontId="5" fillId="0" borderId="86" xfId="0" applyNumberFormat="1" applyFont="1" applyFill="1" applyBorder="1" applyAlignment="1">
      <alignment vertical="center" shrinkToFit="1"/>
    </xf>
    <xf numFmtId="176" fontId="5" fillId="0" borderId="64" xfId="0" applyNumberFormat="1" applyFont="1" applyFill="1" applyBorder="1" applyAlignment="1">
      <alignment vertical="center" shrinkToFit="1"/>
    </xf>
    <xf numFmtId="0" fontId="19" fillId="0" borderId="0" xfId="0" applyFont="1" applyFill="1" applyBorder="1" applyAlignment="1">
      <alignment vertical="center"/>
    </xf>
    <xf numFmtId="179" fontId="6" fillId="0" borderId="0" xfId="0" applyNumberFormat="1" applyFont="1" applyFill="1" applyBorder="1" applyAlignment="1">
      <alignment vertical="center" shrinkToFit="1"/>
    </xf>
    <xf numFmtId="179" fontId="6" fillId="0" borderId="0" xfId="0" applyNumberFormat="1" applyFont="1" applyFill="1" applyBorder="1" applyAlignment="1">
      <alignment horizontal="center" vertical="center" shrinkToFit="1"/>
    </xf>
    <xf numFmtId="179" fontId="6" fillId="0" borderId="90" xfId="0" applyNumberFormat="1" applyFont="1" applyFill="1" applyBorder="1" applyAlignment="1">
      <alignment horizontal="center" vertical="center" shrinkToFit="1"/>
    </xf>
    <xf numFmtId="179" fontId="6" fillId="0" borderId="91" xfId="0" applyNumberFormat="1" applyFont="1" applyFill="1" applyBorder="1" applyAlignment="1">
      <alignment horizontal="center" vertical="center" shrinkToFit="1"/>
    </xf>
    <xf numFmtId="179" fontId="6" fillId="0" borderId="92" xfId="0" applyNumberFormat="1" applyFont="1" applyFill="1" applyBorder="1" applyAlignment="1">
      <alignment horizontal="center" vertical="center" shrinkToFit="1"/>
    </xf>
    <xf numFmtId="179" fontId="6" fillId="0" borderId="93" xfId="0" applyNumberFormat="1" applyFont="1" applyFill="1" applyBorder="1" applyAlignment="1">
      <alignment horizontal="center" vertical="center" shrinkToFit="1"/>
    </xf>
    <xf numFmtId="179" fontId="6" fillId="0" borderId="94" xfId="0" applyNumberFormat="1" applyFont="1" applyFill="1" applyBorder="1" applyAlignment="1">
      <alignment horizontal="center" vertical="center" shrinkToFit="1"/>
    </xf>
    <xf numFmtId="179" fontId="6" fillId="0" borderId="95" xfId="0" applyNumberFormat="1" applyFont="1" applyFill="1" applyBorder="1" applyAlignment="1">
      <alignment horizontal="center" vertical="center" shrinkToFit="1"/>
    </xf>
    <xf numFmtId="0" fontId="0" fillId="0" borderId="0" xfId="0" applyFill="1" applyBorder="1" applyAlignment="1">
      <alignment vertical="center"/>
    </xf>
    <xf numFmtId="0" fontId="0" fillId="0" borderId="27" xfId="0" applyFill="1" applyBorder="1" applyAlignment="1">
      <alignment vertical="center"/>
    </xf>
    <xf numFmtId="0" fontId="11" fillId="0" borderId="0" xfId="0" applyFont="1" applyFill="1" applyAlignment="1">
      <alignment vertical="top" wrapText="1"/>
    </xf>
    <xf numFmtId="0" fontId="11" fillId="0" borderId="0" xfId="0" applyFont="1" applyFill="1" applyAlignment="1">
      <alignment vertical="center" wrapText="1"/>
    </xf>
    <xf numFmtId="176" fontId="6" fillId="0" borderId="0" xfId="3" applyNumberFormat="1" applyFont="1" applyFill="1" applyBorder="1" applyAlignment="1">
      <alignment horizontal="right" vertical="center" shrinkToFit="1"/>
    </xf>
    <xf numFmtId="0" fontId="6" fillId="0" borderId="33" xfId="0" applyFont="1" applyFill="1" applyBorder="1" applyAlignment="1">
      <alignment horizontal="center" vertical="center" shrinkToFit="1"/>
    </xf>
    <xf numFmtId="0" fontId="6" fillId="0" borderId="51" xfId="0" applyFont="1" applyFill="1" applyBorder="1" applyAlignment="1">
      <alignment horizontal="center" vertical="center" shrinkToFit="1"/>
    </xf>
    <xf numFmtId="0" fontId="6" fillId="0" borderId="33" xfId="0" applyFont="1" applyFill="1" applyBorder="1" applyAlignment="1">
      <alignment horizontal="center" vertical="center" wrapText="1" shrinkToFit="1"/>
    </xf>
    <xf numFmtId="0" fontId="6" fillId="0" borderId="51" xfId="0" applyFont="1" applyFill="1" applyBorder="1" applyAlignment="1">
      <alignment horizontal="center" vertical="center" wrapText="1" shrinkToFit="1"/>
    </xf>
    <xf numFmtId="0" fontId="16" fillId="0" borderId="39" xfId="0" applyFont="1" applyFill="1" applyBorder="1" applyAlignment="1">
      <alignment horizontal="center" vertical="center" shrinkToFit="1"/>
    </xf>
    <xf numFmtId="176" fontId="14" fillId="0" borderId="0" xfId="0" applyNumberFormat="1" applyFont="1" applyFill="1" applyAlignment="1">
      <alignment vertical="center"/>
    </xf>
    <xf numFmtId="0" fontId="6" fillId="0" borderId="38" xfId="3" applyFont="1" applyFill="1" applyBorder="1" applyAlignment="1">
      <alignment horizontal="center" vertical="center" shrinkToFit="1"/>
    </xf>
    <xf numFmtId="0" fontId="6" fillId="0" borderId="39" xfId="3" applyFont="1" applyFill="1" applyBorder="1" applyAlignment="1">
      <alignment horizontal="center" vertical="center" shrinkToFit="1"/>
    </xf>
    <xf numFmtId="0" fontId="6" fillId="0" borderId="40" xfId="3" applyFont="1" applyFill="1" applyBorder="1" applyAlignment="1">
      <alignment horizontal="center" vertical="center" shrinkToFit="1"/>
    </xf>
    <xf numFmtId="49" fontId="14" fillId="0" borderId="0" xfId="0" applyNumberFormat="1" applyFont="1" applyFill="1" applyAlignment="1">
      <alignment vertical="center"/>
    </xf>
    <xf numFmtId="0" fontId="11" fillId="0" borderId="0" xfId="0" applyFont="1" applyFill="1" applyAlignment="1">
      <alignment horizontal="left" vertical="center" wrapText="1"/>
    </xf>
    <xf numFmtId="0" fontId="29" fillId="0" borderId="2" xfId="0" applyFont="1" applyFill="1" applyBorder="1" applyAlignment="1">
      <alignment vertical="center"/>
    </xf>
    <xf numFmtId="176" fontId="5" fillId="0" borderId="23" xfId="0" applyNumberFormat="1" applyFont="1" applyFill="1" applyBorder="1" applyAlignment="1">
      <alignment vertical="center" shrinkToFit="1"/>
    </xf>
    <xf numFmtId="0" fontId="5" fillId="0" borderId="39" xfId="0" applyFont="1" applyFill="1" applyBorder="1" applyAlignment="1">
      <alignment horizontal="center" vertical="center" shrinkToFit="1"/>
    </xf>
    <xf numFmtId="0" fontId="5" fillId="0" borderId="66" xfId="0" applyFont="1" applyFill="1" applyBorder="1" applyAlignment="1">
      <alignment horizontal="center" vertical="center" shrinkToFit="1"/>
    </xf>
    <xf numFmtId="176" fontId="5" fillId="0" borderId="79" xfId="0" applyNumberFormat="1" applyFont="1" applyFill="1" applyBorder="1" applyAlignment="1">
      <alignment vertical="center" shrinkToFit="1"/>
    </xf>
    <xf numFmtId="176" fontId="5" fillId="0" borderId="72" xfId="0" applyNumberFormat="1" applyFont="1" applyFill="1" applyBorder="1" applyAlignment="1">
      <alignment vertical="center" shrinkToFit="1"/>
    </xf>
    <xf numFmtId="176" fontId="5" fillId="0" borderId="52" xfId="0" applyNumberFormat="1" applyFont="1" applyFill="1" applyBorder="1" applyAlignment="1">
      <alignment vertical="center" shrinkToFit="1"/>
    </xf>
    <xf numFmtId="176" fontId="5" fillId="0" borderId="77" xfId="0" applyNumberFormat="1" applyFont="1" applyFill="1" applyBorder="1" applyAlignment="1">
      <alignment vertical="center" shrinkToFit="1"/>
    </xf>
    <xf numFmtId="0" fontId="5" fillId="0" borderId="5" xfId="0" applyFont="1" applyFill="1" applyBorder="1" applyAlignment="1">
      <alignment horizontal="center" vertical="center" shrinkToFit="1"/>
    </xf>
    <xf numFmtId="176" fontId="5" fillId="0" borderId="99" xfId="0" applyNumberFormat="1" applyFont="1" applyFill="1" applyBorder="1" applyAlignment="1">
      <alignment vertical="center" shrinkToFit="1"/>
    </xf>
    <xf numFmtId="176" fontId="5" fillId="0" borderId="102" xfId="0" applyNumberFormat="1" applyFont="1" applyFill="1" applyBorder="1" applyAlignment="1">
      <alignment vertical="center" shrinkToFit="1"/>
    </xf>
    <xf numFmtId="176" fontId="5" fillId="0" borderId="28" xfId="0" applyNumberFormat="1" applyFont="1" applyFill="1" applyBorder="1" applyAlignment="1">
      <alignment vertical="center" shrinkToFit="1"/>
    </xf>
    <xf numFmtId="0" fontId="5" fillId="0" borderId="14" xfId="0" applyFont="1" applyFill="1" applyBorder="1" applyAlignment="1">
      <alignment horizontal="center" vertical="center" shrinkToFit="1"/>
    </xf>
    <xf numFmtId="176" fontId="5" fillId="0" borderId="24" xfId="0" applyNumberFormat="1" applyFont="1" applyFill="1" applyBorder="1" applyAlignment="1">
      <alignment vertical="center" shrinkToFit="1"/>
    </xf>
    <xf numFmtId="176" fontId="5" fillId="0" borderId="25" xfId="0" applyNumberFormat="1" applyFont="1" applyFill="1" applyBorder="1" applyAlignment="1">
      <alignment vertical="center" shrinkToFit="1"/>
    </xf>
    <xf numFmtId="176" fontId="5" fillId="0" borderId="103" xfId="0" applyNumberFormat="1" applyFont="1" applyFill="1" applyBorder="1" applyAlignment="1">
      <alignment vertical="center" shrinkToFit="1"/>
    </xf>
    <xf numFmtId="176" fontId="5" fillId="0" borderId="59" xfId="0" applyNumberFormat="1" applyFont="1" applyFill="1" applyBorder="1" applyAlignment="1">
      <alignment vertical="center" shrinkToFit="1"/>
    </xf>
    <xf numFmtId="0" fontId="5" fillId="0" borderId="27"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176" fontId="5" fillId="0" borderId="26" xfId="0" applyNumberFormat="1" applyFont="1" applyFill="1" applyBorder="1" applyAlignment="1">
      <alignment vertical="center" shrinkToFit="1"/>
    </xf>
    <xf numFmtId="176" fontId="31" fillId="0" borderId="15" xfId="0" applyNumberFormat="1" applyFont="1" applyFill="1" applyBorder="1" applyAlignment="1">
      <alignment vertical="center" shrinkToFit="1"/>
    </xf>
    <xf numFmtId="178" fontId="31" fillId="0" borderId="17" xfId="0" applyNumberFormat="1" applyFont="1" applyFill="1" applyBorder="1" applyAlignment="1">
      <alignment vertical="center" shrinkToFit="1"/>
    </xf>
    <xf numFmtId="176" fontId="31" fillId="0" borderId="3" xfId="0" applyNumberFormat="1" applyFont="1" applyFill="1" applyBorder="1" applyAlignment="1">
      <alignment vertical="center" shrinkToFit="1"/>
    </xf>
    <xf numFmtId="176" fontId="31" fillId="0" borderId="1" xfId="0" applyNumberFormat="1" applyFont="1" applyFill="1" applyBorder="1" applyAlignment="1">
      <alignment vertical="center" shrinkToFit="1"/>
    </xf>
    <xf numFmtId="176" fontId="31" fillId="0" borderId="15" xfId="0" applyNumberFormat="1" applyFont="1" applyFill="1" applyBorder="1" applyAlignment="1" applyProtection="1">
      <alignment vertical="center" shrinkToFit="1"/>
      <protection locked="0"/>
    </xf>
    <xf numFmtId="176" fontId="31" fillId="0" borderId="17" xfId="0" applyNumberFormat="1" applyFont="1" applyFill="1" applyBorder="1" applyAlignment="1">
      <alignment vertical="center" shrinkToFit="1"/>
    </xf>
    <xf numFmtId="177" fontId="31" fillId="0" borderId="17" xfId="0" applyNumberFormat="1" applyFont="1" applyFill="1" applyBorder="1" applyAlignment="1">
      <alignment vertical="center" shrinkToFit="1"/>
    </xf>
    <xf numFmtId="178" fontId="31" fillId="0" borderId="17" xfId="0" applyNumberFormat="1" applyFont="1" applyFill="1" applyBorder="1" applyAlignment="1" applyProtection="1">
      <alignment vertical="center" shrinkToFit="1"/>
      <protection locked="0"/>
    </xf>
    <xf numFmtId="176" fontId="31" fillId="0" borderId="12" xfId="3" applyNumberFormat="1" applyFont="1" applyFill="1" applyBorder="1" applyAlignment="1">
      <alignment vertical="center" shrinkToFit="1"/>
    </xf>
    <xf numFmtId="176" fontId="31" fillId="0" borderId="39" xfId="3" applyNumberFormat="1" applyFont="1" applyFill="1" applyBorder="1" applyAlignment="1">
      <alignment vertical="center" shrinkToFit="1"/>
    </xf>
    <xf numFmtId="176" fontId="31" fillId="0" borderId="13" xfId="3" applyNumberFormat="1" applyFont="1" applyFill="1" applyBorder="1" applyAlignment="1">
      <alignment vertical="center" shrinkToFit="1"/>
    </xf>
    <xf numFmtId="176" fontId="31" fillId="0" borderId="21" xfId="3" applyNumberFormat="1" applyFont="1" applyFill="1" applyBorder="1" applyAlignment="1">
      <alignment vertical="center" shrinkToFit="1"/>
    </xf>
    <xf numFmtId="177" fontId="31" fillId="0" borderId="42" xfId="3" applyNumberFormat="1" applyFont="1" applyFill="1" applyBorder="1" applyAlignment="1">
      <alignment vertical="center" shrinkToFit="1"/>
    </xf>
    <xf numFmtId="177" fontId="31" fillId="0" borderId="23" xfId="3" applyNumberFormat="1" applyFont="1" applyFill="1" applyBorder="1" applyAlignment="1">
      <alignment vertical="center" shrinkToFit="1"/>
    </xf>
    <xf numFmtId="176" fontId="31" fillId="0" borderId="56" xfId="3" applyNumberFormat="1" applyFont="1" applyFill="1" applyBorder="1" applyAlignment="1">
      <alignment vertical="center" shrinkToFit="1"/>
    </xf>
    <xf numFmtId="176" fontId="31" fillId="0" borderId="39" xfId="0" applyNumberFormat="1" applyFont="1" applyFill="1" applyBorder="1" applyAlignment="1">
      <alignment vertical="center" shrinkToFit="1"/>
    </xf>
    <xf numFmtId="176" fontId="31" fillId="0" borderId="13" xfId="0" applyNumberFormat="1" applyFont="1" applyFill="1" applyBorder="1" applyAlignment="1">
      <alignment vertical="center" shrinkToFit="1"/>
    </xf>
    <xf numFmtId="176" fontId="31" fillId="0" borderId="21" xfId="0" applyNumberFormat="1" applyFont="1" applyFill="1" applyBorder="1" applyAlignment="1">
      <alignment vertical="center" shrinkToFit="1"/>
    </xf>
    <xf numFmtId="177" fontId="31" fillId="0" borderId="42" xfId="0" applyNumberFormat="1" applyFont="1" applyFill="1" applyBorder="1" applyAlignment="1">
      <alignment vertical="center" shrinkToFit="1"/>
    </xf>
    <xf numFmtId="177" fontId="31" fillId="0" borderId="23" xfId="0" applyNumberFormat="1" applyFont="1" applyFill="1" applyBorder="1" applyAlignment="1">
      <alignment vertical="center" shrinkToFit="1"/>
    </xf>
    <xf numFmtId="176" fontId="31" fillId="0" borderId="56" xfId="0" applyNumberFormat="1" applyFont="1" applyFill="1" applyBorder="1" applyAlignment="1">
      <alignment vertical="center" shrinkToFit="1"/>
    </xf>
    <xf numFmtId="176" fontId="33" fillId="0" borderId="39" xfId="3" applyNumberFormat="1" applyFont="1" applyFill="1" applyBorder="1" applyAlignment="1">
      <alignment vertical="center" shrinkToFit="1"/>
    </xf>
    <xf numFmtId="176" fontId="33" fillId="0" borderId="13" xfId="3" applyNumberFormat="1" applyFont="1" applyFill="1" applyBorder="1" applyAlignment="1">
      <alignment vertical="center" shrinkToFit="1"/>
    </xf>
    <xf numFmtId="176" fontId="33" fillId="0" borderId="21" xfId="3" applyNumberFormat="1" applyFont="1" applyFill="1" applyBorder="1" applyAlignment="1">
      <alignment vertical="center" shrinkToFit="1"/>
    </xf>
    <xf numFmtId="177" fontId="33" fillId="0" borderId="42" xfId="3" applyNumberFormat="1" applyFont="1" applyFill="1" applyBorder="1" applyAlignment="1">
      <alignment vertical="center" shrinkToFit="1"/>
    </xf>
    <xf numFmtId="177" fontId="33" fillId="0" borderId="23" xfId="3" applyNumberFormat="1" applyFont="1" applyFill="1" applyBorder="1" applyAlignment="1">
      <alignment vertical="center" shrinkToFit="1"/>
    </xf>
    <xf numFmtId="176" fontId="33" fillId="0" borderId="56" xfId="3" applyNumberFormat="1" applyFont="1" applyFill="1" applyBorder="1" applyAlignment="1">
      <alignment vertical="center" shrinkToFit="1"/>
    </xf>
    <xf numFmtId="176" fontId="31" fillId="0" borderId="14" xfId="0" applyNumberFormat="1" applyFont="1" applyFill="1" applyBorder="1" applyAlignment="1">
      <alignment vertical="center" shrinkToFit="1"/>
    </xf>
    <xf numFmtId="176" fontId="31" fillId="0" borderId="24" xfId="0" applyNumberFormat="1" applyFont="1" applyFill="1" applyBorder="1" applyAlignment="1">
      <alignment vertical="center" shrinkToFit="1"/>
    </xf>
    <xf numFmtId="177" fontId="31" fillId="0" borderId="26" xfId="0" applyNumberFormat="1" applyFont="1" applyFill="1" applyBorder="1" applyAlignment="1">
      <alignment vertical="center" shrinkToFit="1"/>
    </xf>
    <xf numFmtId="178" fontId="31" fillId="0" borderId="20" xfId="0" applyNumberFormat="1" applyFont="1" applyFill="1" applyBorder="1" applyAlignment="1">
      <alignment vertical="center" shrinkToFit="1"/>
    </xf>
    <xf numFmtId="176" fontId="31" fillId="0" borderId="18" xfId="3" applyNumberFormat="1" applyFont="1" applyFill="1" applyBorder="1" applyAlignment="1">
      <alignment vertical="center" shrinkToFit="1"/>
    </xf>
    <xf numFmtId="176" fontId="31" fillId="0" borderId="55" xfId="3" applyNumberFormat="1" applyFont="1" applyFill="1" applyBorder="1" applyAlignment="1">
      <alignment vertical="center" shrinkToFit="1"/>
    </xf>
    <xf numFmtId="176" fontId="31" fillId="0" borderId="63" xfId="0" applyNumberFormat="1" applyFont="1" applyFill="1" applyBorder="1" applyAlignment="1">
      <alignment vertical="center" shrinkToFit="1"/>
    </xf>
    <xf numFmtId="178" fontId="31" fillId="0" borderId="23" xfId="0" applyNumberFormat="1" applyFont="1" applyFill="1" applyBorder="1" applyAlignment="1">
      <alignment vertical="center" shrinkToFit="1"/>
    </xf>
    <xf numFmtId="176" fontId="31" fillId="0" borderId="63" xfId="3" applyNumberFormat="1" applyFont="1" applyFill="1" applyBorder="1" applyAlignment="1">
      <alignment vertical="center" shrinkToFit="1"/>
    </xf>
    <xf numFmtId="178" fontId="31" fillId="0" borderId="23" xfId="3" applyNumberFormat="1" applyFont="1" applyFill="1" applyBorder="1" applyAlignment="1">
      <alignment vertical="center" shrinkToFit="1"/>
    </xf>
    <xf numFmtId="176" fontId="36" fillId="0" borderId="13" xfId="0" applyNumberFormat="1" applyFont="1" applyFill="1" applyBorder="1" applyAlignment="1">
      <alignment vertical="center" shrinkToFit="1"/>
    </xf>
    <xf numFmtId="176" fontId="31" fillId="0" borderId="13" xfId="3" applyNumberFormat="1" applyFont="1" applyFill="1" applyBorder="1" applyAlignment="1" applyProtection="1">
      <alignment vertical="center" shrinkToFit="1"/>
      <protection locked="0"/>
    </xf>
    <xf numFmtId="176" fontId="31" fillId="0" borderId="21" xfId="3" applyNumberFormat="1" applyFont="1" applyFill="1" applyBorder="1" applyAlignment="1" applyProtection="1">
      <alignment vertical="center" shrinkToFit="1"/>
      <protection locked="0"/>
    </xf>
    <xf numFmtId="178" fontId="31" fillId="0" borderId="42" xfId="3" applyNumberFormat="1" applyFont="1" applyFill="1" applyBorder="1" applyAlignment="1" applyProtection="1">
      <alignment vertical="center" shrinkToFit="1"/>
      <protection locked="0"/>
    </xf>
    <xf numFmtId="178" fontId="31" fillId="0" borderId="23" xfId="3" applyNumberFormat="1" applyFont="1" applyFill="1" applyBorder="1" applyAlignment="1" applyProtection="1">
      <alignment vertical="center" shrinkToFit="1"/>
      <protection locked="0"/>
    </xf>
    <xf numFmtId="176" fontId="31" fillId="0" borderId="56" xfId="3" applyNumberFormat="1" applyFont="1" applyFill="1" applyBorder="1" applyAlignment="1" applyProtection="1">
      <alignment vertical="center" shrinkToFit="1"/>
      <protection locked="0"/>
    </xf>
    <xf numFmtId="176" fontId="31" fillId="0" borderId="42" xfId="3" applyNumberFormat="1" applyFont="1" applyFill="1" applyBorder="1" applyAlignment="1" applyProtection="1">
      <alignment vertical="center" shrinkToFit="1"/>
      <protection locked="0"/>
    </xf>
    <xf numFmtId="176" fontId="31" fillId="0" borderId="60" xfId="3" applyNumberFormat="1" applyFont="1" applyFill="1" applyBorder="1" applyAlignment="1">
      <alignment vertical="center" shrinkToFit="1"/>
    </xf>
    <xf numFmtId="178" fontId="31" fillId="0" borderId="20" xfId="3" applyNumberFormat="1" applyFont="1" applyFill="1" applyBorder="1" applyAlignment="1">
      <alignment vertical="center" shrinkToFit="1"/>
    </xf>
    <xf numFmtId="176" fontId="31" fillId="0" borderId="14" xfId="3" applyNumberFormat="1" applyFont="1" applyFill="1" applyBorder="1" applyAlignment="1">
      <alignment vertical="center" shrinkToFit="1"/>
    </xf>
    <xf numFmtId="176" fontId="31" fillId="0" borderId="62" xfId="3" applyNumberFormat="1" applyFont="1" applyFill="1" applyBorder="1" applyAlignment="1">
      <alignment vertical="center" shrinkToFit="1"/>
    </xf>
    <xf numFmtId="176" fontId="31" fillId="0" borderId="24" xfId="3" applyNumberFormat="1" applyFont="1" applyFill="1" applyBorder="1" applyAlignment="1">
      <alignment vertical="center" shrinkToFit="1"/>
    </xf>
    <xf numFmtId="178" fontId="31" fillId="0" borderId="26" xfId="3" applyNumberFormat="1" applyFont="1" applyFill="1" applyBorder="1" applyAlignment="1">
      <alignment vertical="center" shrinkToFit="1"/>
    </xf>
    <xf numFmtId="176" fontId="31" fillId="0" borderId="57" xfId="3" applyNumberFormat="1" applyFont="1" applyFill="1" applyBorder="1" applyAlignment="1">
      <alignment vertical="center" shrinkToFit="1"/>
    </xf>
    <xf numFmtId="176" fontId="31" fillId="0" borderId="19" xfId="0" applyNumberFormat="1" applyFont="1" applyFill="1" applyBorder="1" applyAlignment="1" applyProtection="1">
      <alignment vertical="center" shrinkToFit="1"/>
      <protection locked="0"/>
    </xf>
    <xf numFmtId="176" fontId="31" fillId="0" borderId="22" xfId="3" applyNumberFormat="1" applyFont="1" applyFill="1" applyBorder="1" applyAlignment="1">
      <alignment vertical="center" shrinkToFit="1"/>
    </xf>
    <xf numFmtId="176" fontId="31" fillId="0" borderId="21" xfId="0" applyNumberFormat="1" applyFont="1" applyFill="1" applyBorder="1" applyAlignment="1" applyProtection="1">
      <alignment vertical="center" shrinkToFit="1"/>
      <protection locked="0"/>
    </xf>
    <xf numFmtId="176" fontId="31" fillId="0" borderId="22" xfId="0" applyNumberFormat="1" applyFont="1" applyFill="1" applyBorder="1" applyAlignment="1" applyProtection="1">
      <alignment vertical="center" shrinkToFit="1"/>
      <protection locked="0"/>
    </xf>
    <xf numFmtId="176" fontId="31" fillId="0" borderId="22" xfId="0" applyNumberFormat="1" applyFont="1" applyFill="1" applyBorder="1" applyAlignment="1">
      <alignment vertical="center" shrinkToFit="1"/>
    </xf>
    <xf numFmtId="176" fontId="31" fillId="0" borderId="24" xfId="3" applyNumberFormat="1" applyFont="1" applyFill="1" applyBorder="1" applyAlignment="1" applyProtection="1">
      <alignment vertical="center" shrinkToFit="1"/>
      <protection locked="0"/>
    </xf>
    <xf numFmtId="176" fontId="31" fillId="0" borderId="39" xfId="0" applyNumberFormat="1" applyFont="1" applyFill="1" applyBorder="1" applyAlignment="1" applyProtection="1">
      <alignment vertical="center" shrinkToFit="1"/>
      <protection locked="0"/>
    </xf>
    <xf numFmtId="176" fontId="31" fillId="0" borderId="40" xfId="3" applyNumberFormat="1" applyFont="1" applyFill="1" applyBorder="1" applyAlignment="1" applyProtection="1">
      <alignment vertical="center" shrinkToFit="1"/>
      <protection locked="0"/>
    </xf>
    <xf numFmtId="176" fontId="31" fillId="0" borderId="56" xfId="0" applyNumberFormat="1" applyFont="1" applyFill="1" applyBorder="1" applyAlignment="1" applyProtection="1">
      <alignment vertical="center" shrinkToFit="1"/>
      <protection locked="0"/>
    </xf>
    <xf numFmtId="176" fontId="31" fillId="0" borderId="57" xfId="3" applyNumberFormat="1" applyFont="1" applyFill="1" applyBorder="1" applyAlignment="1" applyProtection="1">
      <alignment vertical="center" shrinkToFit="1"/>
      <protection locked="0"/>
    </xf>
    <xf numFmtId="176" fontId="31" fillId="0" borderId="13" xfId="0" applyNumberFormat="1" applyFont="1" applyFill="1" applyBorder="1" applyAlignment="1" applyProtection="1">
      <alignment vertical="center" shrinkToFit="1"/>
      <protection locked="0"/>
    </xf>
    <xf numFmtId="176" fontId="31" fillId="0" borderId="14" xfId="3" applyNumberFormat="1" applyFont="1" applyFill="1" applyBorder="1" applyAlignment="1" applyProtection="1">
      <alignment vertical="center" shrinkToFit="1"/>
      <protection locked="0"/>
    </xf>
    <xf numFmtId="176" fontId="31" fillId="0" borderId="63" xfId="0" applyNumberFormat="1" applyFont="1" applyFill="1" applyBorder="1" applyAlignment="1" applyProtection="1">
      <alignment vertical="center" shrinkToFit="1"/>
      <protection locked="0"/>
    </xf>
    <xf numFmtId="176" fontId="33" fillId="0" borderId="63" xfId="3" applyNumberFormat="1" applyFont="1" applyFill="1" applyBorder="1" applyAlignment="1">
      <alignment vertical="center" shrinkToFit="1"/>
    </xf>
    <xf numFmtId="176" fontId="31" fillId="0" borderId="62" xfId="3" applyNumberFormat="1" applyFont="1" applyFill="1" applyBorder="1" applyAlignment="1" applyProtection="1">
      <alignment vertical="center" shrinkToFit="1"/>
      <protection locked="0"/>
    </xf>
    <xf numFmtId="176" fontId="31" fillId="0" borderId="55" xfId="0" applyNumberFormat="1" applyFont="1" applyFill="1" applyBorder="1" applyAlignment="1" applyProtection="1">
      <alignment vertical="center" shrinkToFit="1"/>
      <protection locked="0"/>
    </xf>
    <xf numFmtId="176" fontId="31" fillId="0" borderId="18" xfId="0" applyNumberFormat="1" applyFont="1" applyFill="1" applyBorder="1" applyAlignment="1" applyProtection="1">
      <alignment vertical="center" shrinkToFit="1"/>
      <protection locked="0"/>
    </xf>
    <xf numFmtId="178" fontId="31" fillId="0" borderId="23" xfId="0" applyNumberFormat="1" applyFont="1" applyFill="1" applyBorder="1" applyAlignment="1" applyProtection="1">
      <alignment vertical="center" shrinkToFit="1"/>
      <protection locked="0"/>
    </xf>
    <xf numFmtId="178" fontId="31" fillId="0" borderId="26" xfId="3" applyNumberFormat="1" applyFont="1" applyFill="1" applyBorder="1" applyAlignment="1" applyProtection="1">
      <alignment vertical="center" shrinkToFit="1"/>
      <protection locked="0"/>
    </xf>
    <xf numFmtId="178" fontId="31" fillId="0" borderId="42" xfId="0" applyNumberFormat="1" applyFont="1" applyFill="1" applyBorder="1" applyAlignment="1" applyProtection="1">
      <alignment vertical="center" shrinkToFit="1"/>
      <protection locked="0"/>
    </xf>
    <xf numFmtId="178" fontId="31" fillId="0" borderId="43" xfId="3" applyNumberFormat="1" applyFont="1" applyFill="1" applyBorder="1" applyAlignment="1" applyProtection="1">
      <alignment vertical="center" shrinkToFit="1"/>
      <protection locked="0"/>
    </xf>
    <xf numFmtId="176" fontId="31" fillId="0" borderId="20" xfId="0" applyNumberFormat="1" applyFont="1" applyFill="1" applyBorder="1" applyAlignment="1" applyProtection="1">
      <alignment vertical="center" shrinkToFit="1"/>
      <protection locked="0"/>
    </xf>
    <xf numFmtId="176" fontId="31" fillId="0" borderId="23" xfId="0" applyNumberFormat="1" applyFont="1" applyFill="1" applyBorder="1" applyAlignment="1" applyProtection="1">
      <alignment vertical="center" shrinkToFit="1"/>
      <protection locked="0"/>
    </xf>
    <xf numFmtId="176" fontId="31" fillId="0" borderId="26" xfId="3" applyNumberFormat="1" applyFont="1" applyFill="1" applyBorder="1" applyAlignment="1" applyProtection="1">
      <alignment vertical="center" shrinkToFit="1"/>
      <protection locked="0"/>
    </xf>
    <xf numFmtId="177" fontId="31" fillId="0" borderId="20" xfId="3" applyNumberFormat="1" applyFont="1" applyFill="1" applyBorder="1" applyAlignment="1">
      <alignment vertical="center" shrinkToFit="1"/>
    </xf>
    <xf numFmtId="176" fontId="31" fillId="0" borderId="78" xfId="3" applyNumberFormat="1" applyFont="1" applyFill="1" applyBorder="1" applyAlignment="1" applyProtection="1">
      <alignment vertical="center" shrinkToFit="1"/>
      <protection locked="0"/>
    </xf>
    <xf numFmtId="178" fontId="31" fillId="0" borderId="79" xfId="3" applyNumberFormat="1" applyFont="1" applyFill="1" applyBorder="1" applyAlignment="1" applyProtection="1">
      <alignment vertical="center" shrinkToFit="1"/>
      <protection locked="0"/>
    </xf>
    <xf numFmtId="176" fontId="31" fillId="0" borderId="63" xfId="3" applyNumberFormat="1" applyFont="1" applyFill="1" applyBorder="1" applyAlignment="1" applyProtection="1">
      <alignment vertical="center" shrinkToFit="1"/>
      <protection locked="0"/>
    </xf>
    <xf numFmtId="176" fontId="31" fillId="0" borderId="55" xfId="0" applyNumberFormat="1" applyFont="1" applyFill="1" applyBorder="1" applyAlignment="1">
      <alignment horizontal="right" vertical="center" shrinkToFit="1"/>
    </xf>
    <xf numFmtId="176" fontId="31" fillId="0" borderId="12" xfId="0" applyNumberFormat="1" applyFont="1" applyFill="1" applyBorder="1" applyAlignment="1">
      <alignment vertical="center" shrinkToFit="1"/>
    </xf>
    <xf numFmtId="178" fontId="31" fillId="0" borderId="41" xfId="0" applyNumberFormat="1" applyFont="1" applyFill="1" applyBorder="1" applyAlignment="1">
      <alignment vertical="center" shrinkToFit="1"/>
    </xf>
    <xf numFmtId="178" fontId="31" fillId="0" borderId="42" xfId="0" applyNumberFormat="1" applyFont="1" applyFill="1" applyBorder="1" applyAlignment="1">
      <alignment vertical="center" shrinkToFit="1"/>
    </xf>
    <xf numFmtId="178" fontId="31" fillId="0" borderId="42" xfId="3" applyNumberFormat="1" applyFont="1" applyFill="1" applyBorder="1" applyAlignment="1">
      <alignment vertical="center" shrinkToFit="1"/>
    </xf>
    <xf numFmtId="178" fontId="31" fillId="0" borderId="42" xfId="3" applyNumberFormat="1" applyFont="1" applyFill="1" applyBorder="1" applyAlignment="1">
      <alignment horizontal="center" vertical="center" shrinkToFit="1"/>
    </xf>
    <xf numFmtId="178" fontId="31" fillId="0" borderId="43" xfId="3" applyNumberFormat="1" applyFont="1" applyFill="1" applyBorder="1" applyAlignment="1">
      <alignment vertical="center" shrinkToFit="1"/>
    </xf>
    <xf numFmtId="176" fontId="31" fillId="0" borderId="42" xfId="0" applyNumberFormat="1" applyFont="1" applyFill="1" applyBorder="1" applyAlignment="1" applyProtection="1">
      <alignment vertical="center" shrinkToFit="1"/>
      <protection locked="0"/>
    </xf>
    <xf numFmtId="178" fontId="36" fillId="0" borderId="42" xfId="0" applyNumberFormat="1" applyFont="1" applyFill="1" applyBorder="1" applyAlignment="1">
      <alignment vertical="center" shrinkToFit="1"/>
    </xf>
    <xf numFmtId="176" fontId="31" fillId="0" borderId="65" xfId="0" applyNumberFormat="1" applyFont="1" applyFill="1" applyBorder="1" applyAlignment="1" applyProtection="1">
      <alignment vertical="center" shrinkToFit="1"/>
      <protection locked="0"/>
    </xf>
    <xf numFmtId="176" fontId="31" fillId="0" borderId="75" xfId="0" applyNumberFormat="1" applyFont="1" applyFill="1" applyBorder="1" applyAlignment="1" applyProtection="1">
      <alignment vertical="center" shrinkToFit="1"/>
      <protection locked="0"/>
    </xf>
    <xf numFmtId="176" fontId="31" fillId="0" borderId="98" xfId="0" applyNumberFormat="1" applyFont="1" applyFill="1" applyBorder="1" applyAlignment="1" applyProtection="1">
      <alignment vertical="center" shrinkToFit="1"/>
      <protection locked="0"/>
    </xf>
    <xf numFmtId="178" fontId="31" fillId="0" borderId="83" xfId="0" applyNumberFormat="1" applyFont="1" applyFill="1" applyBorder="1" applyAlignment="1" applyProtection="1">
      <alignment vertical="center" shrinkToFit="1"/>
      <protection locked="0"/>
    </xf>
    <xf numFmtId="176" fontId="31" fillId="0" borderId="78" xfId="0" applyNumberFormat="1" applyFont="1" applyFill="1" applyBorder="1" applyAlignment="1" applyProtection="1">
      <alignment vertical="center" shrinkToFit="1"/>
      <protection locked="0"/>
    </xf>
    <xf numFmtId="178" fontId="31" fillId="0" borderId="79" xfId="0" applyNumberFormat="1" applyFont="1" applyFill="1" applyBorder="1" applyAlignment="1" applyProtection="1">
      <alignment vertical="center" shrinkToFit="1"/>
      <protection locked="0"/>
    </xf>
    <xf numFmtId="176" fontId="31" fillId="0" borderId="83" xfId="0" applyNumberFormat="1" applyFont="1" applyFill="1" applyBorder="1" applyAlignment="1" applyProtection="1">
      <alignment vertical="center" shrinkToFit="1"/>
      <protection locked="0"/>
    </xf>
    <xf numFmtId="176" fontId="31" fillId="0" borderId="78" xfId="0" applyNumberFormat="1" applyFont="1" applyFill="1" applyBorder="1" applyAlignment="1">
      <alignment vertical="center" shrinkToFit="1"/>
    </xf>
    <xf numFmtId="178" fontId="31" fillId="0" borderId="79" xfId="0" applyNumberFormat="1" applyFont="1" applyFill="1" applyBorder="1" applyAlignment="1">
      <alignment vertical="center" shrinkToFit="1"/>
    </xf>
    <xf numFmtId="178" fontId="31" fillId="0" borderId="41" xfId="3" applyNumberFormat="1" applyFont="1" applyFill="1" applyBorder="1" applyAlignment="1">
      <alignment vertical="center" shrinkToFit="1"/>
    </xf>
    <xf numFmtId="176" fontId="31" fillId="0" borderId="18" xfId="0" applyNumberFormat="1" applyFont="1" applyFill="1" applyBorder="1" applyAlignment="1">
      <alignment vertical="center" shrinkToFit="1"/>
    </xf>
    <xf numFmtId="178" fontId="31" fillId="0" borderId="26" xfId="0" applyNumberFormat="1" applyFont="1" applyFill="1" applyBorder="1" applyAlignment="1">
      <alignment vertical="center" shrinkToFit="1"/>
    </xf>
    <xf numFmtId="176" fontId="31" fillId="0" borderId="15" xfId="3" applyNumberFormat="1" applyFont="1" applyFill="1" applyBorder="1" applyAlignment="1">
      <alignment horizontal="right" vertical="center" shrinkToFit="1"/>
    </xf>
    <xf numFmtId="176" fontId="31" fillId="0" borderId="17" xfId="3" applyNumberFormat="1" applyFont="1" applyFill="1" applyBorder="1" applyAlignment="1">
      <alignment horizontal="right" vertical="center" shrinkToFit="1"/>
    </xf>
    <xf numFmtId="176" fontId="31" fillId="0" borderId="18" xfId="3" applyNumberFormat="1" applyFont="1" applyFill="1" applyBorder="1" applyAlignment="1">
      <alignment horizontal="right" vertical="center" shrinkToFit="1"/>
    </xf>
    <xf numFmtId="176" fontId="31" fillId="0" borderId="20" xfId="3" applyNumberFormat="1" applyFont="1" applyFill="1" applyBorder="1" applyAlignment="1">
      <alignment horizontal="right" vertical="center" shrinkToFit="1"/>
    </xf>
    <xf numFmtId="176" fontId="31" fillId="0" borderId="55" xfId="3" applyNumberFormat="1" applyFont="1" applyFill="1" applyBorder="1" applyAlignment="1">
      <alignment horizontal="right" vertical="center" shrinkToFit="1"/>
    </xf>
    <xf numFmtId="176" fontId="31" fillId="0" borderId="21" xfId="3" applyNumberFormat="1" applyFont="1" applyFill="1" applyBorder="1" applyAlignment="1">
      <alignment horizontal="right" vertical="center" shrinkToFit="1"/>
    </xf>
    <xf numFmtId="176" fontId="31" fillId="0" borderId="42" xfId="3" applyNumberFormat="1" applyFont="1" applyFill="1" applyBorder="1" applyAlignment="1">
      <alignment horizontal="right" vertical="center" shrinkToFit="1"/>
    </xf>
    <xf numFmtId="176" fontId="31" fillId="0" borderId="23" xfId="3" applyNumberFormat="1" applyFont="1" applyFill="1" applyBorder="1" applyAlignment="1">
      <alignment horizontal="right" vertical="center" shrinkToFit="1"/>
    </xf>
    <xf numFmtId="176" fontId="31" fillId="0" borderId="56" xfId="3" applyNumberFormat="1" applyFont="1" applyFill="1" applyBorder="1" applyAlignment="1">
      <alignment horizontal="right" vertical="center" shrinkToFit="1"/>
    </xf>
    <xf numFmtId="176" fontId="31" fillId="0" borderId="21" xfId="0" applyNumberFormat="1" applyFont="1" applyFill="1" applyBorder="1" applyAlignment="1">
      <alignment horizontal="right" vertical="center" shrinkToFit="1"/>
    </xf>
    <xf numFmtId="176" fontId="31" fillId="0" borderId="42" xfId="0" applyNumberFormat="1" applyFont="1" applyFill="1" applyBorder="1" applyAlignment="1">
      <alignment horizontal="right" vertical="center" shrinkToFit="1"/>
    </xf>
    <xf numFmtId="176" fontId="31" fillId="0" borderId="23" xfId="0" applyNumberFormat="1" applyFont="1" applyFill="1" applyBorder="1" applyAlignment="1">
      <alignment horizontal="right" vertical="center" shrinkToFit="1"/>
    </xf>
    <xf numFmtId="176" fontId="31" fillId="0" borderId="56" xfId="0" applyNumberFormat="1" applyFont="1" applyFill="1" applyBorder="1" applyAlignment="1">
      <alignment horizontal="right" vertical="center" shrinkToFit="1"/>
    </xf>
    <xf numFmtId="176" fontId="33" fillId="0" borderId="21" xfId="3" applyNumberFormat="1" applyFont="1" applyFill="1" applyBorder="1" applyAlignment="1">
      <alignment horizontal="right" vertical="center" shrinkToFit="1"/>
    </xf>
    <xf numFmtId="176" fontId="33" fillId="0" borderId="42" xfId="3" applyNumberFormat="1" applyFont="1" applyFill="1" applyBorder="1" applyAlignment="1">
      <alignment horizontal="right" vertical="center" shrinkToFit="1"/>
    </xf>
    <xf numFmtId="176" fontId="33" fillId="0" borderId="23" xfId="3" applyNumberFormat="1" applyFont="1" applyFill="1" applyBorder="1" applyAlignment="1">
      <alignment horizontal="right" vertical="center" shrinkToFit="1"/>
    </xf>
    <xf numFmtId="176" fontId="33" fillId="0" borderId="56" xfId="3" applyNumberFormat="1" applyFont="1" applyFill="1" applyBorder="1" applyAlignment="1">
      <alignment horizontal="right" vertical="center" shrinkToFit="1"/>
    </xf>
    <xf numFmtId="176" fontId="31" fillId="0" borderId="96" xfId="3" applyNumberFormat="1" applyFont="1" applyFill="1" applyBorder="1" applyAlignment="1">
      <alignment horizontal="right" vertical="center" shrinkToFit="1"/>
    </xf>
    <xf numFmtId="176" fontId="31" fillId="0" borderId="97" xfId="3" applyNumberFormat="1" applyFont="1" applyFill="1" applyBorder="1" applyAlignment="1">
      <alignment horizontal="right" vertical="center" shrinkToFit="1"/>
    </xf>
    <xf numFmtId="176" fontId="31" fillId="0" borderId="74" xfId="3" applyNumberFormat="1" applyFont="1" applyFill="1" applyBorder="1" applyAlignment="1">
      <alignment horizontal="right" vertical="center" shrinkToFit="1"/>
    </xf>
    <xf numFmtId="176" fontId="31" fillId="0" borderId="73" xfId="3" applyNumberFormat="1" applyFont="1" applyFill="1" applyBorder="1" applyAlignment="1">
      <alignment horizontal="right" vertical="center" shrinkToFit="1"/>
    </xf>
    <xf numFmtId="176" fontId="31" fillId="0" borderId="26" xfId="3" applyNumberFormat="1" applyFont="1" applyFill="1" applyBorder="1" applyAlignment="1">
      <alignment horizontal="right" vertical="center" shrinkToFit="1"/>
    </xf>
    <xf numFmtId="176" fontId="31" fillId="0" borderId="41" xfId="3" applyNumberFormat="1" applyFont="1" applyFill="1" applyBorder="1" applyAlignment="1">
      <alignment horizontal="right" vertical="center" shrinkToFit="1"/>
    </xf>
    <xf numFmtId="176" fontId="31" fillId="0" borderId="24" xfId="3" applyNumberFormat="1" applyFont="1" applyFill="1" applyBorder="1" applyAlignment="1">
      <alignment horizontal="right" vertical="center" shrinkToFit="1"/>
    </xf>
    <xf numFmtId="176" fontId="31" fillId="0" borderId="43" xfId="3" applyNumberFormat="1" applyFont="1" applyFill="1" applyBorder="1" applyAlignment="1">
      <alignment horizontal="right" vertical="center" shrinkToFit="1"/>
    </xf>
    <xf numFmtId="176" fontId="31" fillId="0" borderId="57" xfId="3" applyNumberFormat="1" applyFont="1" applyFill="1" applyBorder="1" applyAlignment="1">
      <alignment horizontal="right" vertical="center" shrinkToFit="1"/>
    </xf>
    <xf numFmtId="176" fontId="31" fillId="0" borderId="19" xfId="3" applyNumberFormat="1" applyFont="1" applyFill="1" applyBorder="1" applyAlignment="1">
      <alignment horizontal="right" vertical="center" shrinkToFit="1"/>
    </xf>
    <xf numFmtId="176" fontId="31" fillId="0" borderId="22" xfId="3" applyNumberFormat="1" applyFont="1" applyFill="1" applyBorder="1" applyAlignment="1">
      <alignment horizontal="right" vertical="center" shrinkToFit="1"/>
    </xf>
    <xf numFmtId="176" fontId="31" fillId="0" borderId="22" xfId="0" applyNumberFormat="1" applyFont="1" applyFill="1" applyBorder="1" applyAlignment="1">
      <alignment horizontal="right" vertical="center" shrinkToFit="1"/>
    </xf>
    <xf numFmtId="176" fontId="33" fillId="0" borderId="22" xfId="3" applyNumberFormat="1" applyFont="1" applyFill="1" applyBorder="1" applyAlignment="1">
      <alignment horizontal="right" vertical="center" shrinkToFit="1"/>
    </xf>
    <xf numFmtId="176" fontId="31" fillId="0" borderId="25" xfId="3" applyNumberFormat="1" applyFont="1" applyFill="1" applyBorder="1" applyAlignment="1">
      <alignment horizontal="right" vertical="center" shrinkToFit="1"/>
    </xf>
    <xf numFmtId="176" fontId="31" fillId="0" borderId="16" xfId="3" applyNumberFormat="1" applyFont="1" applyFill="1" applyBorder="1" applyAlignment="1">
      <alignment horizontal="right" vertical="center" shrinkToFit="1"/>
    </xf>
    <xf numFmtId="182" fontId="31" fillId="0" borderId="15" xfId="3" applyNumberFormat="1" applyFont="1" applyFill="1" applyBorder="1" applyAlignment="1">
      <alignment horizontal="right" vertical="center" shrinkToFit="1"/>
    </xf>
    <xf numFmtId="182" fontId="31" fillId="0" borderId="17" xfId="3" applyNumberFormat="1" applyFont="1" applyFill="1" applyBorder="1" applyAlignment="1">
      <alignment horizontal="right" vertical="center" shrinkToFit="1"/>
    </xf>
    <xf numFmtId="182" fontId="31" fillId="0" borderId="15" xfId="3" applyNumberFormat="1" applyFont="1" applyFill="1" applyBorder="1" applyAlignment="1" applyProtection="1">
      <alignment horizontal="right" vertical="center" shrinkToFit="1"/>
      <protection locked="0"/>
    </xf>
    <xf numFmtId="182" fontId="31" fillId="0" borderId="17" xfId="3" applyNumberFormat="1" applyFont="1" applyFill="1" applyBorder="1" applyAlignment="1" applyProtection="1">
      <alignment horizontal="right" vertical="center"/>
      <protection locked="0"/>
    </xf>
    <xf numFmtId="182" fontId="31" fillId="0" borderId="18" xfId="3" applyNumberFormat="1" applyFont="1" applyFill="1" applyBorder="1" applyAlignment="1">
      <alignment horizontal="right" vertical="center" shrinkToFit="1"/>
    </xf>
    <xf numFmtId="182" fontId="31" fillId="0" borderId="41" xfId="3" applyNumberFormat="1" applyFont="1" applyFill="1" applyBorder="1" applyAlignment="1">
      <alignment horizontal="right" vertical="center" shrinkToFit="1"/>
    </xf>
    <xf numFmtId="182" fontId="31" fillId="0" borderId="20" xfId="3" applyNumberFormat="1" applyFont="1" applyFill="1" applyBorder="1" applyAlignment="1">
      <alignment horizontal="right" vertical="center" shrinkToFit="1"/>
    </xf>
    <xf numFmtId="182" fontId="31" fillId="0" borderId="55" xfId="3" applyNumberFormat="1" applyFont="1" applyFill="1" applyBorder="1" applyAlignment="1">
      <alignment horizontal="right" vertical="center" shrinkToFit="1"/>
    </xf>
    <xf numFmtId="182" fontId="31" fillId="0" borderId="21" xfId="3" applyNumberFormat="1" applyFont="1" applyFill="1" applyBorder="1" applyAlignment="1">
      <alignment horizontal="right" vertical="center" shrinkToFit="1"/>
    </xf>
    <xf numFmtId="182" fontId="31" fillId="0" borderId="42" xfId="3" applyNumberFormat="1" applyFont="1" applyFill="1" applyBorder="1" applyAlignment="1">
      <alignment horizontal="right" vertical="center" shrinkToFit="1"/>
    </xf>
    <xf numFmtId="182" fontId="31" fillId="0" borderId="23" xfId="3" applyNumberFormat="1" applyFont="1" applyFill="1" applyBorder="1" applyAlignment="1">
      <alignment horizontal="right" vertical="center" shrinkToFit="1"/>
    </xf>
    <xf numFmtId="182" fontId="31" fillId="0" borderId="56" xfId="3" applyNumberFormat="1" applyFont="1" applyFill="1" applyBorder="1" applyAlignment="1">
      <alignment horizontal="right" vertical="center" shrinkToFit="1"/>
    </xf>
    <xf numFmtId="182" fontId="31" fillId="0" borderId="21" xfId="0" applyNumberFormat="1" applyFont="1" applyFill="1" applyBorder="1" applyAlignment="1" applyProtection="1">
      <alignment vertical="center" shrinkToFit="1"/>
      <protection locked="0"/>
    </xf>
    <xf numFmtId="182" fontId="31" fillId="0" borderId="42" xfId="0" applyNumberFormat="1" applyFont="1" applyFill="1" applyBorder="1" applyAlignment="1" applyProtection="1">
      <alignment horizontal="right" vertical="center"/>
      <protection locked="0"/>
    </xf>
    <xf numFmtId="182" fontId="31" fillId="0" borderId="23" xfId="0" applyNumberFormat="1" applyFont="1" applyFill="1" applyBorder="1" applyAlignment="1" applyProtection="1">
      <alignment vertical="center"/>
      <protection locked="0"/>
    </xf>
    <xf numFmtId="182" fontId="31" fillId="0" borderId="56" xfId="0" applyNumberFormat="1" applyFont="1" applyFill="1" applyBorder="1" applyAlignment="1" applyProtection="1">
      <alignment vertical="center" shrinkToFit="1"/>
      <protection locked="0"/>
    </xf>
    <xf numFmtId="182" fontId="31" fillId="0" borderId="42" xfId="0" applyNumberFormat="1" applyFont="1" applyFill="1" applyBorder="1" applyAlignment="1" applyProtection="1">
      <alignment vertical="center"/>
      <protection locked="0"/>
    </xf>
    <xf numFmtId="182" fontId="31" fillId="0" borderId="56" xfId="0" applyNumberFormat="1" applyFont="1" applyFill="1" applyBorder="1" applyAlignment="1" applyProtection="1">
      <alignment vertical="center"/>
    </xf>
    <xf numFmtId="182" fontId="31" fillId="0" borderId="42" xfId="0" applyNumberFormat="1" applyFont="1" applyFill="1" applyBorder="1" applyAlignment="1" applyProtection="1">
      <alignment vertical="center"/>
    </xf>
    <xf numFmtId="182" fontId="31" fillId="0" borderId="23" xfId="0" applyNumberFormat="1" applyFont="1" applyFill="1" applyBorder="1" applyAlignment="1" applyProtection="1">
      <alignment vertical="center" shrinkToFit="1"/>
      <protection locked="0"/>
    </xf>
    <xf numFmtId="182" fontId="31" fillId="0" borderId="21" xfId="0" applyNumberFormat="1" applyFont="1" applyFill="1" applyBorder="1" applyAlignment="1">
      <alignment horizontal="right" vertical="center" shrinkToFit="1"/>
    </xf>
    <xf numFmtId="182" fontId="31" fillId="0" borderId="42" xfId="0" applyNumberFormat="1" applyFont="1" applyFill="1" applyBorder="1" applyAlignment="1">
      <alignment horizontal="right" vertical="center" shrinkToFit="1"/>
    </xf>
    <xf numFmtId="182" fontId="31" fillId="0" borderId="23" xfId="0" applyNumberFormat="1" applyFont="1" applyFill="1" applyBorder="1" applyAlignment="1">
      <alignment horizontal="right" vertical="center" shrinkToFit="1"/>
    </xf>
    <xf numFmtId="182" fontId="31" fillId="0" borderId="56" xfId="0" applyNumberFormat="1" applyFont="1" applyFill="1" applyBorder="1" applyAlignment="1">
      <alignment horizontal="right" vertical="center" shrinkToFit="1"/>
    </xf>
    <xf numFmtId="182" fontId="33" fillId="0" borderId="21" xfId="3" applyNumberFormat="1" applyFont="1" applyFill="1" applyBorder="1" applyAlignment="1">
      <alignment horizontal="right" vertical="center" shrinkToFit="1"/>
    </xf>
    <xf numFmtId="182" fontId="33" fillId="0" borderId="42" xfId="3" applyNumberFormat="1" applyFont="1" applyFill="1" applyBorder="1" applyAlignment="1">
      <alignment horizontal="right" vertical="center" shrinkToFit="1"/>
    </xf>
    <xf numFmtId="182" fontId="33" fillId="0" borderId="23" xfId="3" applyNumberFormat="1" applyFont="1" applyFill="1" applyBorder="1" applyAlignment="1">
      <alignment horizontal="right" vertical="center" shrinkToFit="1"/>
    </xf>
    <xf numFmtId="182" fontId="33" fillId="0" borderId="56" xfId="3" applyNumberFormat="1" applyFont="1" applyFill="1" applyBorder="1" applyAlignment="1">
      <alignment horizontal="right" vertical="center" shrinkToFit="1"/>
    </xf>
    <xf numFmtId="182" fontId="31" fillId="0" borderId="78" xfId="3" applyNumberFormat="1" applyFont="1" applyFill="1" applyBorder="1" applyAlignment="1" applyProtection="1">
      <alignment vertical="center" shrinkToFit="1"/>
      <protection locked="0"/>
    </xf>
    <xf numFmtId="182" fontId="31" fillId="0" borderId="83" xfId="3" applyNumberFormat="1" applyFont="1" applyFill="1" applyBorder="1" applyAlignment="1" applyProtection="1">
      <alignment vertical="center"/>
      <protection locked="0"/>
    </xf>
    <xf numFmtId="182" fontId="31" fillId="0" borderId="79" xfId="3" applyNumberFormat="1" applyFont="1" applyFill="1" applyBorder="1" applyAlignment="1" applyProtection="1">
      <alignment vertical="center"/>
      <protection locked="0"/>
    </xf>
    <xf numFmtId="182" fontId="31" fillId="0" borderId="98" xfId="3" applyNumberFormat="1" applyFont="1" applyFill="1" applyBorder="1" applyAlignment="1" applyProtection="1">
      <alignment vertical="center" shrinkToFit="1"/>
      <protection locked="0"/>
    </xf>
    <xf numFmtId="182" fontId="31" fillId="0" borderId="98" xfId="3" applyNumberFormat="1" applyFont="1" applyFill="1" applyBorder="1" applyAlignment="1" applyProtection="1">
      <alignment vertical="center"/>
    </xf>
    <xf numFmtId="182" fontId="31" fillId="0" borderId="83" xfId="3" applyNumberFormat="1" applyFont="1" applyFill="1" applyBorder="1" applyAlignment="1" applyProtection="1">
      <alignment vertical="center"/>
    </xf>
    <xf numFmtId="182" fontId="31" fillId="0" borderId="79" xfId="3" applyNumberFormat="1" applyFont="1" applyFill="1" applyBorder="1" applyAlignment="1" applyProtection="1">
      <alignment vertical="center" shrinkToFit="1"/>
      <protection locked="0"/>
    </xf>
    <xf numFmtId="182" fontId="37" fillId="0" borderId="23" xfId="3" applyNumberFormat="1" applyFont="1" applyFill="1" applyBorder="1" applyAlignment="1">
      <alignment horizontal="right" vertical="center" shrinkToFit="1"/>
    </xf>
    <xf numFmtId="182" fontId="37" fillId="0" borderId="56" xfId="3" applyNumberFormat="1" applyFont="1" applyFill="1" applyBorder="1" applyAlignment="1">
      <alignment horizontal="right" vertical="center" shrinkToFit="1"/>
    </xf>
    <xf numFmtId="182" fontId="38" fillId="0" borderId="56" xfId="3" applyNumberFormat="1" applyFont="1" applyFill="1" applyBorder="1" applyAlignment="1">
      <alignment horizontal="right" vertical="center" shrinkToFit="1"/>
    </xf>
    <xf numFmtId="182" fontId="31" fillId="0" borderId="21" xfId="3" applyNumberFormat="1" applyFont="1" applyFill="1" applyBorder="1" applyAlignment="1" applyProtection="1">
      <alignment vertical="center" shrinkToFit="1"/>
      <protection locked="0"/>
    </xf>
    <xf numFmtId="182" fontId="31" fillId="0" borderId="42" xfId="3" applyNumberFormat="1" applyFont="1" applyFill="1" applyBorder="1" applyAlignment="1" applyProtection="1">
      <alignment vertical="center"/>
      <protection locked="0"/>
    </xf>
    <xf numFmtId="182" fontId="31" fillId="0" borderId="23" xfId="3" applyNumberFormat="1" applyFont="1" applyFill="1" applyBorder="1" applyAlignment="1" applyProtection="1">
      <alignment vertical="center"/>
      <protection locked="0"/>
    </xf>
    <xf numFmtId="182" fontId="31" fillId="0" borderId="56" xfId="3" applyNumberFormat="1" applyFont="1" applyFill="1" applyBorder="1" applyAlignment="1" applyProtection="1">
      <alignment vertical="center" shrinkToFit="1"/>
      <protection locked="0"/>
    </xf>
    <xf numFmtId="182" fontId="31" fillId="0" borderId="56" xfId="3" applyNumberFormat="1" applyFont="1" applyFill="1" applyBorder="1" applyAlignment="1" applyProtection="1">
      <alignment vertical="center"/>
    </xf>
    <xf numFmtId="182" fontId="31" fillId="0" borderId="42" xfId="3" applyNumberFormat="1" applyFont="1" applyFill="1" applyBorder="1" applyAlignment="1" applyProtection="1">
      <alignment vertical="center"/>
    </xf>
    <xf numFmtId="182" fontId="31" fillId="0" borderId="23" xfId="3" applyNumberFormat="1" applyFont="1" applyFill="1" applyBorder="1" applyAlignment="1" applyProtection="1">
      <alignment vertical="center" shrinkToFit="1"/>
      <protection locked="0"/>
    </xf>
    <xf numFmtId="182" fontId="31" fillId="0" borderId="24" xfId="3" applyNumberFormat="1" applyFont="1" applyFill="1" applyBorder="1" applyAlignment="1" applyProtection="1">
      <alignment vertical="center" shrinkToFit="1"/>
      <protection locked="0"/>
    </xf>
    <xf numFmtId="182" fontId="31" fillId="0" borderId="43" xfId="3" applyNumberFormat="1" applyFont="1" applyFill="1" applyBorder="1" applyAlignment="1" applyProtection="1">
      <alignment vertical="center"/>
      <protection locked="0"/>
    </xf>
    <xf numFmtId="182" fontId="31" fillId="0" borderId="26" xfId="3" applyNumberFormat="1" applyFont="1" applyFill="1" applyBorder="1" applyAlignment="1" applyProtection="1">
      <alignment vertical="center"/>
      <protection locked="0"/>
    </xf>
    <xf numFmtId="182" fontId="31" fillId="0" borderId="57" xfId="3" applyNumberFormat="1" applyFont="1" applyFill="1" applyBorder="1" applyAlignment="1" applyProtection="1">
      <alignment vertical="center" shrinkToFit="1"/>
      <protection locked="0"/>
    </xf>
    <xf numFmtId="182" fontId="31" fillId="0" borderId="57" xfId="3" applyNumberFormat="1" applyFont="1" applyFill="1" applyBorder="1" applyAlignment="1">
      <alignment vertical="center"/>
    </xf>
    <xf numFmtId="182" fontId="31" fillId="0" borderId="43" xfId="3" applyNumberFormat="1" applyFont="1" applyFill="1" applyBorder="1" applyAlignment="1">
      <alignment vertical="center"/>
    </xf>
    <xf numFmtId="182" fontId="31" fillId="0" borderId="26" xfId="3" applyNumberFormat="1" applyFont="1" applyFill="1" applyBorder="1" applyAlignment="1" applyProtection="1">
      <alignment vertical="center" shrinkToFit="1"/>
      <protection locked="0"/>
    </xf>
    <xf numFmtId="182" fontId="31" fillId="0" borderId="18" xfId="0" applyNumberFormat="1" applyFont="1" applyFill="1" applyBorder="1" applyAlignment="1">
      <alignment horizontal="right" vertical="center" shrinkToFit="1"/>
    </xf>
    <xf numFmtId="182" fontId="31" fillId="0" borderId="78" xfId="0" applyNumberFormat="1" applyFont="1" applyFill="1" applyBorder="1" applyAlignment="1" applyProtection="1">
      <alignment vertical="center" shrinkToFit="1"/>
      <protection locked="0"/>
    </xf>
    <xf numFmtId="182" fontId="31" fillId="0" borderId="83" xfId="0" applyNumberFormat="1" applyFont="1" applyFill="1" applyBorder="1" applyAlignment="1" applyProtection="1">
      <alignment vertical="center"/>
      <protection locked="0"/>
    </xf>
    <xf numFmtId="182" fontId="31" fillId="0" borderId="79" xfId="0" applyNumberFormat="1" applyFont="1" applyFill="1" applyBorder="1" applyAlignment="1" applyProtection="1">
      <alignment vertical="center"/>
      <protection locked="0"/>
    </xf>
    <xf numFmtId="182" fontId="31" fillId="0" borderId="98" xfId="0" applyNumberFormat="1" applyFont="1" applyFill="1" applyBorder="1" applyAlignment="1" applyProtection="1">
      <alignment vertical="center" shrinkToFit="1"/>
      <protection locked="0"/>
    </xf>
    <xf numFmtId="182" fontId="31" fillId="0" borderId="98" xfId="0" applyNumberFormat="1" applyFont="1" applyFill="1" applyBorder="1" applyAlignment="1" applyProtection="1">
      <alignment vertical="center"/>
    </xf>
    <xf numFmtId="182" fontId="31" fillId="0" borderId="83" xfId="0" applyNumberFormat="1" applyFont="1" applyFill="1" applyBorder="1" applyAlignment="1" applyProtection="1">
      <alignment vertical="center"/>
    </xf>
    <xf numFmtId="182" fontId="31" fillId="0" borderId="79" xfId="0" applyNumberFormat="1" applyFont="1" applyFill="1" applyBorder="1" applyAlignment="1" applyProtection="1">
      <alignment vertical="center" shrinkToFit="1"/>
      <protection locked="0"/>
    </xf>
    <xf numFmtId="182" fontId="31" fillId="0" borderId="24" xfId="3" applyNumberFormat="1" applyFont="1" applyFill="1" applyBorder="1" applyAlignment="1">
      <alignment horizontal="right" vertical="center" shrinkToFit="1"/>
    </xf>
    <xf numFmtId="182" fontId="31" fillId="0" borderId="43" xfId="3" applyNumberFormat="1" applyFont="1" applyFill="1" applyBorder="1" applyAlignment="1">
      <alignment horizontal="right" vertical="center" shrinkToFit="1"/>
    </xf>
    <xf numFmtId="182" fontId="31" fillId="0" borderId="26" xfId="3" applyNumberFormat="1" applyFont="1" applyFill="1" applyBorder="1" applyAlignment="1">
      <alignment horizontal="right" vertical="center" shrinkToFit="1"/>
    </xf>
    <xf numFmtId="182" fontId="31" fillId="0" borderId="57" xfId="3" applyNumberFormat="1" applyFont="1" applyFill="1" applyBorder="1" applyAlignment="1">
      <alignment horizontal="right" vertical="center" shrinkToFit="1"/>
    </xf>
    <xf numFmtId="182" fontId="6" fillId="0" borderId="30" xfId="0" applyNumberFormat="1" applyFont="1" applyFill="1" applyBorder="1" applyAlignment="1">
      <alignment horizontal="right" vertical="center" shrinkToFit="1"/>
    </xf>
    <xf numFmtId="182" fontId="6" fillId="0" borderId="10" xfId="0" applyNumberFormat="1" applyFont="1" applyFill="1" applyBorder="1" applyAlignment="1">
      <alignment horizontal="right" vertical="center" shrinkToFit="1"/>
    </xf>
    <xf numFmtId="182" fontId="6" fillId="0" borderId="32" xfId="0" applyNumberFormat="1" applyFont="1" applyFill="1" applyBorder="1" applyAlignment="1">
      <alignment horizontal="right" vertical="center" shrinkToFit="1"/>
    </xf>
    <xf numFmtId="182" fontId="6" fillId="0" borderId="54" xfId="0" applyNumberFormat="1" applyFont="1" applyFill="1" applyBorder="1" applyAlignment="1">
      <alignment horizontal="right" vertical="center" shrinkToFit="1"/>
    </xf>
    <xf numFmtId="0" fontId="39" fillId="0" borderId="37" xfId="0" applyFont="1" applyFill="1" applyBorder="1" applyAlignment="1">
      <alignment vertical="center"/>
    </xf>
    <xf numFmtId="0" fontId="39" fillId="0" borderId="0" xfId="0" applyFont="1" applyFill="1" applyBorder="1" applyAlignment="1">
      <alignment vertical="center"/>
    </xf>
    <xf numFmtId="176" fontId="31" fillId="0" borderId="23" xfId="3" applyNumberFormat="1" applyFont="1" applyFill="1" applyBorder="1" applyAlignment="1">
      <alignment vertical="center" shrinkToFit="1"/>
    </xf>
    <xf numFmtId="176" fontId="31" fillId="0" borderId="0" xfId="0" applyNumberFormat="1" applyFont="1" applyFill="1" applyBorder="1" applyAlignment="1">
      <alignment horizontal="right" vertical="center" shrinkToFit="1"/>
    </xf>
    <xf numFmtId="0" fontId="31" fillId="0" borderId="38" xfId="0" applyFont="1" applyFill="1" applyBorder="1" applyAlignment="1">
      <alignment horizontal="center" vertical="center" shrinkToFit="1"/>
    </xf>
    <xf numFmtId="176" fontId="31" fillId="0" borderId="42" xfId="3" applyNumberFormat="1" applyFont="1" applyFill="1" applyBorder="1" applyAlignment="1">
      <alignment vertical="center" shrinkToFit="1"/>
    </xf>
    <xf numFmtId="0" fontId="31" fillId="0" borderId="21" xfId="3" applyFont="1" applyFill="1" applyBorder="1" applyAlignment="1">
      <alignment vertical="center" shrinkToFit="1"/>
    </xf>
    <xf numFmtId="0" fontId="31" fillId="0" borderId="39" xfId="3" applyFont="1" applyFill="1" applyBorder="1" applyAlignment="1">
      <alignment horizontal="center" vertical="center" shrinkToFit="1"/>
    </xf>
    <xf numFmtId="0" fontId="31" fillId="0" borderId="39" xfId="0" applyFont="1" applyFill="1" applyBorder="1" applyAlignment="1">
      <alignment horizontal="center" vertical="center" shrinkToFit="1"/>
    </xf>
    <xf numFmtId="176" fontId="31" fillId="0" borderId="42" xfId="0" applyNumberFormat="1" applyFont="1" applyFill="1" applyBorder="1" applyAlignment="1">
      <alignment vertical="center" shrinkToFit="1"/>
    </xf>
    <xf numFmtId="176" fontId="31" fillId="0" borderId="0" xfId="3" applyNumberFormat="1" applyFont="1" applyFill="1" applyBorder="1" applyAlignment="1">
      <alignment horizontal="right" vertical="center" shrinkToFit="1"/>
    </xf>
    <xf numFmtId="176" fontId="33" fillId="0" borderId="0" xfId="0" applyNumberFormat="1" applyFont="1" applyFill="1" applyBorder="1" applyAlignment="1">
      <alignment horizontal="right" vertical="center" shrinkToFit="1"/>
    </xf>
    <xf numFmtId="0" fontId="31" fillId="0" borderId="40" xfId="0" applyFont="1" applyFill="1" applyBorder="1" applyAlignment="1">
      <alignment horizontal="center" vertical="center" shrinkToFit="1"/>
    </xf>
    <xf numFmtId="176" fontId="31" fillId="0" borderId="22" xfId="3" quotePrefix="1" applyNumberFormat="1" applyFont="1" applyFill="1" applyBorder="1" applyAlignment="1">
      <alignment horizontal="right" vertical="center" shrinkToFit="1"/>
    </xf>
    <xf numFmtId="176" fontId="31" fillId="0" borderId="21" xfId="3" quotePrefix="1" applyNumberFormat="1" applyFont="1" applyFill="1" applyBorder="1" applyAlignment="1">
      <alignment horizontal="right" vertical="center" shrinkToFit="1"/>
    </xf>
    <xf numFmtId="176" fontId="31" fillId="0" borderId="23" xfId="3" quotePrefix="1" applyNumberFormat="1" applyFont="1" applyFill="1" applyBorder="1" applyAlignment="1">
      <alignment horizontal="right" vertical="center" shrinkToFit="1"/>
    </xf>
    <xf numFmtId="0" fontId="33" fillId="0" borderId="39" xfId="0" applyFont="1" applyFill="1" applyBorder="1" applyAlignment="1">
      <alignment horizontal="center" vertical="center" shrinkToFit="1"/>
    </xf>
    <xf numFmtId="0" fontId="31" fillId="0" borderId="40" xfId="3" applyFont="1" applyFill="1" applyBorder="1" applyAlignment="1">
      <alignment horizontal="center" vertical="center" shrinkToFit="1"/>
    </xf>
    <xf numFmtId="0" fontId="31" fillId="0" borderId="38" xfId="3" applyFont="1" applyFill="1" applyBorder="1" applyAlignment="1">
      <alignment horizontal="center" vertical="center" shrinkToFit="1"/>
    </xf>
    <xf numFmtId="176" fontId="31" fillId="0" borderId="41" xfId="0" applyNumberFormat="1" applyFont="1" applyFill="1" applyBorder="1" applyAlignment="1" applyProtection="1">
      <alignment vertical="center" shrinkToFit="1"/>
      <protection locked="0"/>
    </xf>
    <xf numFmtId="0" fontId="40" fillId="0" borderId="0" xfId="0" applyFont="1" applyFill="1" applyAlignment="1">
      <alignment vertical="center"/>
    </xf>
    <xf numFmtId="0" fontId="31" fillId="0" borderId="0" xfId="0" applyFont="1" applyFill="1" applyBorder="1" applyAlignment="1">
      <alignment horizontal="center" vertical="center" shrinkToFit="1"/>
    </xf>
    <xf numFmtId="0" fontId="40" fillId="0" borderId="0" xfId="0" applyFont="1" applyFill="1" applyBorder="1" applyAlignment="1">
      <alignment vertical="center"/>
    </xf>
    <xf numFmtId="0" fontId="31" fillId="0" borderId="0" xfId="0" applyFont="1" applyFill="1" applyBorder="1" applyAlignment="1">
      <alignment horizontal="center" vertical="center" shrinkToFit="1"/>
    </xf>
    <xf numFmtId="0" fontId="31" fillId="0" borderId="15" xfId="0" applyFont="1" applyFill="1" applyBorder="1" applyAlignment="1">
      <alignment horizontal="center" vertical="center" shrinkToFit="1"/>
    </xf>
    <xf numFmtId="0" fontId="31" fillId="0" borderId="16" xfId="0" applyFont="1" applyFill="1" applyBorder="1" applyAlignment="1">
      <alignment horizontal="center" vertical="center" shrinkToFit="1"/>
    </xf>
    <xf numFmtId="0" fontId="31" fillId="0" borderId="17" xfId="0" applyFont="1" applyFill="1" applyBorder="1" applyAlignment="1">
      <alignment horizontal="center" vertical="center" shrinkToFit="1"/>
    </xf>
    <xf numFmtId="0" fontId="31" fillId="0" borderId="35" xfId="0" applyFont="1" applyFill="1" applyBorder="1" applyAlignment="1">
      <alignment horizontal="center" vertical="center" shrinkToFit="1"/>
    </xf>
    <xf numFmtId="176" fontId="31" fillId="0" borderId="100" xfId="3" applyNumberFormat="1" applyFont="1" applyFill="1" applyBorder="1" applyAlignment="1">
      <alignment horizontal="right" vertical="center" shrinkToFit="1"/>
    </xf>
    <xf numFmtId="176" fontId="31" fillId="0" borderId="24" xfId="0" applyNumberFormat="1" applyFont="1" applyFill="1" applyBorder="1" applyAlignment="1">
      <alignment horizontal="right" vertical="center" shrinkToFit="1"/>
    </xf>
    <xf numFmtId="176" fontId="31" fillId="0" borderId="25" xfId="0" applyNumberFormat="1" applyFont="1" applyFill="1" applyBorder="1" applyAlignment="1">
      <alignment horizontal="right" vertical="center" shrinkToFit="1"/>
    </xf>
    <xf numFmtId="176" fontId="31" fillId="0" borderId="26" xfId="0" applyNumberFormat="1" applyFont="1" applyFill="1" applyBorder="1" applyAlignment="1">
      <alignment horizontal="right" vertical="center" shrinkToFit="1"/>
    </xf>
    <xf numFmtId="176" fontId="31" fillId="0" borderId="43" xfId="0" applyNumberFormat="1" applyFont="1" applyFill="1" applyBorder="1" applyAlignment="1">
      <alignment horizontal="right" vertical="center" shrinkToFit="1"/>
    </xf>
    <xf numFmtId="176" fontId="36" fillId="0" borderId="21" xfId="0" applyNumberFormat="1" applyFont="1" applyFill="1" applyBorder="1" applyAlignment="1">
      <alignment horizontal="right" vertical="center" shrinkToFit="1"/>
    </xf>
    <xf numFmtId="176" fontId="36" fillId="0" borderId="22" xfId="0" applyNumberFormat="1" applyFont="1" applyFill="1" applyBorder="1" applyAlignment="1">
      <alignment horizontal="right" vertical="center" shrinkToFit="1"/>
    </xf>
    <xf numFmtId="176" fontId="36" fillId="0" borderId="23" xfId="3" applyNumberFormat="1" applyFont="1" applyFill="1" applyBorder="1" applyAlignment="1">
      <alignment horizontal="right" vertical="center" shrinkToFit="1"/>
    </xf>
    <xf numFmtId="176" fontId="31" fillId="0" borderId="78" xfId="3" applyNumberFormat="1" applyFont="1" applyFill="1" applyBorder="1" applyAlignment="1">
      <alignment horizontal="right" vertical="center" shrinkToFit="1"/>
    </xf>
    <xf numFmtId="176" fontId="31" fillId="0" borderId="84" xfId="3" applyNumberFormat="1" applyFont="1" applyFill="1" applyBorder="1" applyAlignment="1">
      <alignment horizontal="right" vertical="center" shrinkToFit="1"/>
    </xf>
    <xf numFmtId="176" fontId="31" fillId="0" borderId="79" xfId="3" applyNumberFormat="1" applyFont="1" applyFill="1" applyBorder="1" applyAlignment="1">
      <alignment horizontal="right" vertical="center" shrinkToFit="1"/>
    </xf>
    <xf numFmtId="176" fontId="31" fillId="0" borderId="83" xfId="3" applyNumberFormat="1" applyFont="1" applyFill="1" applyBorder="1" applyAlignment="1">
      <alignment horizontal="right" vertical="center" shrinkToFit="1"/>
    </xf>
    <xf numFmtId="176" fontId="31" fillId="0" borderId="96" xfId="0" applyNumberFormat="1" applyFont="1" applyFill="1" applyBorder="1" applyAlignment="1">
      <alignment horizontal="right" vertical="center" shrinkToFit="1"/>
    </xf>
    <xf numFmtId="176" fontId="31" fillId="0" borderId="30" xfId="0" applyNumberFormat="1" applyFont="1" applyFill="1" applyBorder="1" applyAlignment="1">
      <alignment horizontal="right" vertical="center" shrinkToFit="1"/>
    </xf>
    <xf numFmtId="176" fontId="31" fillId="0" borderId="31" xfId="0" applyNumberFormat="1" applyFont="1" applyFill="1" applyBorder="1" applyAlignment="1">
      <alignment horizontal="right" vertical="center" shrinkToFit="1"/>
    </xf>
    <xf numFmtId="176" fontId="31" fillId="0" borderId="32" xfId="0" applyNumberFormat="1" applyFont="1" applyFill="1" applyBorder="1" applyAlignment="1">
      <alignment horizontal="right" vertical="center" shrinkToFit="1"/>
    </xf>
    <xf numFmtId="176" fontId="31" fillId="0" borderId="44" xfId="0" applyNumberFormat="1" applyFont="1" applyFill="1" applyBorder="1" applyAlignment="1">
      <alignment horizontal="right" vertical="center" shrinkToFit="1"/>
    </xf>
    <xf numFmtId="176" fontId="31" fillId="0" borderId="17" xfId="0" applyNumberFormat="1" applyFont="1" applyFill="1" applyBorder="1" applyAlignment="1">
      <alignment horizontal="right" vertical="center" shrinkToFit="1"/>
    </xf>
    <xf numFmtId="0" fontId="41" fillId="0" borderId="0" xfId="0" applyFont="1" applyFill="1" applyAlignment="1">
      <alignment vertical="center"/>
    </xf>
    <xf numFmtId="176" fontId="31" fillId="0" borderId="78" xfId="0" applyNumberFormat="1" applyFont="1" applyFill="1" applyBorder="1" applyAlignment="1">
      <alignment horizontal="right" vertical="center" shrinkToFit="1"/>
    </xf>
    <xf numFmtId="176" fontId="31" fillId="0" borderId="84" xfId="0" applyNumberFormat="1" applyFont="1" applyFill="1" applyBorder="1" applyAlignment="1">
      <alignment horizontal="right" vertical="center" shrinkToFit="1"/>
    </xf>
    <xf numFmtId="176" fontId="31" fillId="0" borderId="83" xfId="0" applyNumberFormat="1" applyFont="1" applyFill="1" applyBorder="1" applyAlignment="1">
      <alignment horizontal="right" vertical="center" shrinkToFit="1"/>
    </xf>
    <xf numFmtId="176" fontId="31" fillId="0" borderId="79" xfId="0" applyNumberFormat="1" applyFont="1" applyFill="1" applyBorder="1" applyAlignment="1">
      <alignment horizontal="right" vertical="center" shrinkToFit="1"/>
    </xf>
    <xf numFmtId="176" fontId="31" fillId="0" borderId="98" xfId="0" applyNumberFormat="1" applyFont="1" applyFill="1" applyBorder="1" applyAlignment="1">
      <alignment horizontal="right" vertical="center" shrinkToFit="1"/>
    </xf>
    <xf numFmtId="176" fontId="31" fillId="0" borderId="73" xfId="0" applyNumberFormat="1" applyFont="1" applyFill="1" applyBorder="1" applyAlignment="1">
      <alignment horizontal="right" vertical="center" shrinkToFit="1"/>
    </xf>
    <xf numFmtId="176" fontId="31" fillId="0" borderId="57" xfId="0" applyNumberFormat="1" applyFont="1" applyFill="1" applyBorder="1" applyAlignment="1">
      <alignment horizontal="right" vertical="center" shrinkToFit="1"/>
    </xf>
    <xf numFmtId="176" fontId="31" fillId="0" borderId="98" xfId="3" applyNumberFormat="1" applyFont="1" applyFill="1" applyBorder="1" applyAlignment="1">
      <alignment horizontal="right" vertical="center" shrinkToFit="1"/>
    </xf>
    <xf numFmtId="176" fontId="31" fillId="0" borderId="57" xfId="0" applyNumberFormat="1" applyFont="1" applyFill="1" applyBorder="1" applyAlignment="1" applyProtection="1">
      <alignment vertical="center" shrinkToFit="1"/>
      <protection locked="0"/>
    </xf>
    <xf numFmtId="176" fontId="31" fillId="0" borderId="25" xfId="0" applyNumberFormat="1" applyFont="1" applyFill="1" applyBorder="1" applyAlignment="1" applyProtection="1">
      <alignment vertical="center" shrinkToFit="1"/>
      <protection locked="0"/>
    </xf>
    <xf numFmtId="176" fontId="31" fillId="0" borderId="43" xfId="0" applyNumberFormat="1" applyFont="1" applyFill="1" applyBorder="1" applyAlignment="1" applyProtection="1">
      <alignment vertical="center" shrinkToFit="1"/>
      <protection locked="0"/>
    </xf>
    <xf numFmtId="176" fontId="31" fillId="0" borderId="24" xfId="0" applyNumberFormat="1" applyFont="1" applyFill="1" applyBorder="1" applyAlignment="1" applyProtection="1">
      <alignment vertical="center" shrinkToFit="1"/>
      <protection locked="0"/>
    </xf>
    <xf numFmtId="176" fontId="31" fillId="0" borderId="26" xfId="0" applyNumberFormat="1" applyFont="1" applyFill="1" applyBorder="1" applyAlignment="1" applyProtection="1">
      <alignment vertical="center" shrinkToFit="1"/>
      <protection locked="0"/>
    </xf>
    <xf numFmtId="0" fontId="31" fillId="0" borderId="13" xfId="3" applyNumberFormat="1" applyFont="1" applyFill="1" applyBorder="1" applyAlignment="1">
      <alignment horizontal="center" vertical="center" shrinkToFit="1"/>
    </xf>
    <xf numFmtId="0" fontId="39" fillId="0" borderId="0" xfId="0" applyFont="1" applyFill="1" applyAlignment="1">
      <alignment vertical="center"/>
    </xf>
    <xf numFmtId="0" fontId="31" fillId="0" borderId="0" xfId="0" applyFont="1" applyFill="1" applyAlignment="1">
      <alignment vertical="center"/>
    </xf>
    <xf numFmtId="0" fontId="40" fillId="0" borderId="0" xfId="0" applyFont="1" applyFill="1" applyAlignment="1">
      <alignment horizontal="center" vertical="center" wrapText="1"/>
    </xf>
    <xf numFmtId="0" fontId="40" fillId="0" borderId="0" xfId="0" applyFont="1" applyFill="1" applyAlignment="1">
      <alignment horizontal="center" vertical="center"/>
    </xf>
    <xf numFmtId="0" fontId="41" fillId="0" borderId="0" xfId="0" applyFont="1" applyFill="1" applyBorder="1" applyAlignment="1">
      <alignment vertical="center"/>
    </xf>
    <xf numFmtId="0" fontId="31" fillId="0" borderId="0" xfId="0" applyNumberFormat="1" applyFont="1" applyFill="1" applyBorder="1" applyAlignment="1">
      <alignment horizontal="center" vertical="center" shrinkToFit="1"/>
    </xf>
    <xf numFmtId="0" fontId="31" fillId="0" borderId="37" xfId="0" applyNumberFormat="1" applyFont="1" applyFill="1" applyBorder="1" applyAlignment="1">
      <alignment shrinkToFit="1"/>
    </xf>
    <xf numFmtId="0" fontId="42" fillId="0" borderId="37" xfId="0" applyNumberFormat="1" applyFont="1" applyFill="1" applyBorder="1" applyAlignment="1">
      <alignment horizontal="center" wrapText="1" shrinkToFit="1"/>
    </xf>
    <xf numFmtId="0" fontId="42" fillId="0" borderId="37" xfId="0" applyNumberFormat="1" applyFont="1" applyFill="1" applyBorder="1" applyAlignment="1">
      <alignment horizontal="center" shrinkToFit="1"/>
    </xf>
    <xf numFmtId="0" fontId="42" fillId="0" borderId="37" xfId="0" applyNumberFormat="1" applyFont="1" applyFill="1" applyBorder="1" applyAlignment="1">
      <alignment horizontal="right" shrinkToFit="1"/>
    </xf>
    <xf numFmtId="0" fontId="31" fillId="0" borderId="1" xfId="3" applyNumberFormat="1" applyFont="1" applyFill="1" applyBorder="1" applyAlignment="1" applyProtection="1">
      <alignment horizontal="center" vertical="center" wrapText="1" shrinkToFit="1"/>
      <protection locked="0"/>
    </xf>
    <xf numFmtId="0" fontId="31" fillId="0" borderId="1" xfId="3" applyFont="1" applyFill="1" applyBorder="1" applyAlignment="1" applyProtection="1">
      <alignment horizontal="center" vertical="center" wrapText="1" shrinkToFit="1"/>
      <protection locked="0"/>
    </xf>
    <xf numFmtId="0" fontId="31" fillId="0" borderId="1" xfId="3" applyNumberFormat="1" applyFont="1" applyFill="1" applyBorder="1" applyAlignment="1">
      <alignment vertical="center" wrapText="1" shrinkToFit="1"/>
    </xf>
    <xf numFmtId="0" fontId="40" fillId="0" borderId="0" xfId="0" applyFont="1" applyFill="1" applyAlignment="1">
      <alignment vertical="center" wrapText="1"/>
    </xf>
    <xf numFmtId="0" fontId="31" fillId="0" borderId="0" xfId="0" applyFont="1" applyFill="1" applyAlignment="1">
      <alignment vertical="center" wrapText="1"/>
    </xf>
    <xf numFmtId="0" fontId="31" fillId="0" borderId="12" xfId="3" applyNumberFormat="1" applyFont="1" applyFill="1" applyBorder="1" applyAlignment="1">
      <alignment horizontal="center" vertical="center" shrinkToFit="1"/>
    </xf>
    <xf numFmtId="0" fontId="31" fillId="0" borderId="12" xfId="3" applyNumberFormat="1" applyFont="1" applyFill="1" applyBorder="1" applyAlignment="1">
      <alignment vertical="center" shrinkToFit="1"/>
    </xf>
    <xf numFmtId="0" fontId="31" fillId="0" borderId="12" xfId="3" applyNumberFormat="1" applyFont="1" applyFill="1" applyBorder="1" applyAlignment="1">
      <alignment horizontal="center" vertical="center" wrapText="1" shrinkToFit="1"/>
    </xf>
    <xf numFmtId="0" fontId="31" fillId="0" borderId="13" xfId="3" applyNumberFormat="1" applyFont="1" applyFill="1" applyBorder="1" applyAlignment="1">
      <alignment vertical="center" shrinkToFit="1"/>
    </xf>
    <xf numFmtId="0" fontId="31" fillId="0" borderId="13" xfId="3" applyNumberFormat="1" applyFont="1" applyFill="1" applyBorder="1" applyAlignment="1">
      <alignment horizontal="center" vertical="center" wrapText="1" shrinkToFit="1"/>
    </xf>
    <xf numFmtId="0" fontId="31" fillId="0" borderId="13" xfId="3" applyNumberFormat="1" applyFont="1" applyFill="1" applyBorder="1" applyAlignment="1">
      <alignment vertical="center" wrapText="1" shrinkToFit="1"/>
    </xf>
    <xf numFmtId="0" fontId="31" fillId="0" borderId="35" xfId="0" applyFont="1" applyFill="1" applyBorder="1" applyAlignment="1" applyProtection="1">
      <alignment vertical="center" shrinkToFit="1"/>
      <protection locked="0"/>
    </xf>
    <xf numFmtId="0" fontId="31" fillId="0" borderId="11" xfId="0" applyFont="1" applyFill="1" applyBorder="1" applyAlignment="1" applyProtection="1">
      <alignment vertical="center" shrinkToFit="1"/>
      <protection locked="0"/>
    </xf>
    <xf numFmtId="0" fontId="31" fillId="0" borderId="3" xfId="0" applyFont="1" applyFill="1" applyBorder="1" applyAlignment="1" applyProtection="1">
      <alignment vertical="center" shrinkToFit="1"/>
      <protection locked="0"/>
    </xf>
    <xf numFmtId="0" fontId="31" fillId="0" borderId="13" xfId="0" applyFont="1" applyFill="1" applyBorder="1" applyAlignment="1">
      <alignment horizontal="center" vertical="center" shrinkToFit="1"/>
    </xf>
    <xf numFmtId="0" fontId="31" fillId="0" borderId="13" xfId="0" applyNumberFormat="1" applyFont="1" applyFill="1" applyBorder="1" applyAlignment="1">
      <alignment horizontal="center" vertical="center" shrinkToFit="1"/>
    </xf>
    <xf numFmtId="0" fontId="31" fillId="0" borderId="13" xfId="0" applyNumberFormat="1" applyFont="1" applyFill="1" applyBorder="1" applyAlignment="1">
      <alignment vertical="center" shrinkToFit="1"/>
    </xf>
    <xf numFmtId="0" fontId="31" fillId="0" borderId="13" xfId="0" applyNumberFormat="1" applyFont="1" applyFill="1" applyBorder="1" applyAlignment="1">
      <alignment horizontal="center" vertical="center" wrapText="1" shrinkToFit="1"/>
    </xf>
    <xf numFmtId="0" fontId="33" fillId="0" borderId="13" xfId="3" applyNumberFormat="1" applyFont="1" applyFill="1" applyBorder="1" applyAlignment="1">
      <alignment horizontal="center" vertical="center" shrinkToFit="1"/>
    </xf>
    <xf numFmtId="0" fontId="33" fillId="0" borderId="13" xfId="3" applyNumberFormat="1" applyFont="1" applyFill="1" applyBorder="1" applyAlignment="1">
      <alignment vertical="center" shrinkToFit="1"/>
    </xf>
    <xf numFmtId="0" fontId="33" fillId="0" borderId="13" xfId="3" applyNumberFormat="1" applyFont="1" applyFill="1" applyBorder="1" applyAlignment="1">
      <alignment horizontal="center" vertical="center" wrapText="1" shrinkToFit="1"/>
    </xf>
    <xf numFmtId="0" fontId="31" fillId="0" borderId="14" xfId="0" applyNumberFormat="1" applyFont="1" applyFill="1" applyBorder="1" applyAlignment="1">
      <alignment horizontal="center" vertical="center" shrinkToFit="1"/>
    </xf>
    <xf numFmtId="0" fontId="31" fillId="0" borderId="14" xfId="0" applyNumberFormat="1" applyFont="1" applyFill="1" applyBorder="1" applyAlignment="1">
      <alignment vertical="center" shrinkToFit="1"/>
    </xf>
    <xf numFmtId="0" fontId="33" fillId="0" borderId="12" xfId="4" applyNumberFormat="1" applyFont="1" applyFill="1" applyBorder="1" applyAlignment="1">
      <alignment horizontal="center" vertical="center" shrinkToFit="1"/>
    </xf>
    <xf numFmtId="0" fontId="33" fillId="0" borderId="12" xfId="4" applyNumberFormat="1" applyFont="1" applyFill="1" applyBorder="1" applyAlignment="1">
      <alignment vertical="center" shrinkToFit="1"/>
    </xf>
    <xf numFmtId="0" fontId="31" fillId="0" borderId="13" xfId="3" applyNumberFormat="1" applyFont="1" applyFill="1" applyBorder="1" applyAlignment="1">
      <alignment horizontal="center" vertical="center" wrapText="1"/>
    </xf>
    <xf numFmtId="0" fontId="31" fillId="0" borderId="13" xfId="3" applyFont="1" applyFill="1" applyBorder="1" applyAlignment="1">
      <alignment horizontal="center" vertical="center" shrinkToFit="1"/>
    </xf>
    <xf numFmtId="0" fontId="31" fillId="0" borderId="13" xfId="3" applyFont="1" applyFill="1" applyBorder="1" applyAlignment="1">
      <alignment vertical="center" shrinkToFit="1"/>
    </xf>
    <xf numFmtId="0" fontId="31" fillId="0" borderId="13" xfId="3" applyFont="1" applyFill="1" applyBorder="1" applyAlignment="1">
      <alignment horizontal="center" vertical="center" wrapText="1" shrinkToFit="1"/>
    </xf>
    <xf numFmtId="0" fontId="31" fillId="0" borderId="13" xfId="0" applyNumberFormat="1" applyFont="1" applyFill="1" applyBorder="1" applyAlignment="1">
      <alignment vertical="center" wrapText="1" shrinkToFit="1"/>
    </xf>
    <xf numFmtId="0" fontId="31" fillId="0" borderId="14" xfId="0" applyNumberFormat="1" applyFont="1" applyFill="1" applyBorder="1" applyAlignment="1">
      <alignment horizontal="center" vertical="center" wrapText="1" shrinkToFit="1"/>
    </xf>
    <xf numFmtId="0" fontId="31" fillId="0" borderId="12" xfId="0" applyFont="1" applyFill="1" applyBorder="1" applyAlignment="1">
      <alignment horizontal="center" vertical="center" shrinkToFit="1"/>
    </xf>
    <xf numFmtId="0" fontId="31" fillId="0" borderId="39" xfId="3" applyFont="1" applyFill="1" applyBorder="1" applyAlignment="1">
      <alignment horizontal="center" vertical="center" wrapText="1" shrinkToFit="1"/>
    </xf>
    <xf numFmtId="0" fontId="31" fillId="0" borderId="14" xfId="3" applyFont="1" applyFill="1" applyBorder="1" applyAlignment="1">
      <alignment horizontal="center" vertical="center" shrinkToFit="1"/>
    </xf>
    <xf numFmtId="0" fontId="31" fillId="0" borderId="14" xfId="3" applyFont="1" applyFill="1" applyBorder="1" applyAlignment="1">
      <alignment vertical="center" shrinkToFit="1"/>
    </xf>
    <xf numFmtId="0" fontId="31" fillId="0" borderId="65" xfId="3" applyFont="1" applyFill="1" applyBorder="1" applyAlignment="1">
      <alignment horizontal="center" vertical="center" shrinkToFit="1"/>
    </xf>
    <xf numFmtId="0" fontId="31" fillId="0" borderId="6" xfId="0" applyNumberFormat="1" applyFont="1" applyFill="1" applyBorder="1" applyAlignment="1">
      <alignment horizontal="center" vertical="center" shrinkToFit="1"/>
    </xf>
    <xf numFmtId="0" fontId="31" fillId="0" borderId="68" xfId="0" applyFont="1" applyFill="1" applyBorder="1" applyAlignment="1">
      <alignment vertical="center"/>
    </xf>
    <xf numFmtId="0" fontId="31" fillId="0" borderId="2" xfId="0" applyFont="1" applyFill="1" applyBorder="1" applyAlignment="1">
      <alignment horizontal="center" vertical="center" wrapText="1"/>
    </xf>
    <xf numFmtId="0" fontId="40" fillId="0" borderId="67" xfId="0" applyFont="1" applyFill="1" applyBorder="1" applyAlignment="1">
      <alignment vertical="center"/>
    </xf>
    <xf numFmtId="0" fontId="31" fillId="0" borderId="59" xfId="0" applyNumberFormat="1" applyFont="1" applyFill="1" applyBorder="1" applyAlignment="1">
      <alignment vertical="center" shrinkToFit="1"/>
    </xf>
    <xf numFmtId="0" fontId="31" fillId="0" borderId="13" xfId="0" applyNumberFormat="1" applyFont="1" applyFill="1" applyBorder="1" applyAlignment="1" applyProtection="1">
      <alignment horizontal="center" vertical="center" shrinkToFit="1"/>
      <protection locked="0"/>
    </xf>
    <xf numFmtId="0" fontId="31" fillId="0" borderId="13" xfId="0" applyFont="1" applyFill="1" applyBorder="1" applyAlignment="1" applyProtection="1">
      <alignment vertical="center" shrinkToFit="1"/>
      <protection locked="0"/>
    </xf>
    <xf numFmtId="0" fontId="31" fillId="0" borderId="13" xfId="0" applyFont="1" applyFill="1" applyBorder="1" applyAlignment="1" applyProtection="1">
      <alignment horizontal="center" vertical="center" shrinkToFit="1"/>
      <protection locked="0"/>
    </xf>
    <xf numFmtId="0" fontId="31" fillId="0" borderId="13" xfId="3" applyNumberFormat="1" applyFont="1" applyFill="1" applyBorder="1" applyAlignment="1" applyProtection="1">
      <alignment horizontal="center" vertical="center" shrinkToFit="1"/>
      <protection locked="0"/>
    </xf>
    <xf numFmtId="0" fontId="31" fillId="0" borderId="14" xfId="3" applyFont="1" applyFill="1" applyBorder="1" applyAlignment="1">
      <alignment horizontal="center" vertical="center" wrapText="1" shrinkToFit="1"/>
    </xf>
    <xf numFmtId="0" fontId="31" fillId="0" borderId="27" xfId="0" applyFont="1" applyFill="1" applyBorder="1" applyAlignment="1" applyProtection="1">
      <alignment vertical="center" shrinkToFit="1"/>
      <protection locked="0"/>
    </xf>
    <xf numFmtId="0" fontId="31" fillId="0" borderId="0" xfId="0" applyFont="1" applyFill="1" applyBorder="1" applyAlignment="1" applyProtection="1">
      <alignment vertical="center" shrinkToFit="1"/>
      <protection locked="0"/>
    </xf>
    <xf numFmtId="0" fontId="31" fillId="0" borderId="12" xfId="3" applyNumberFormat="1" applyFont="1" applyFill="1" applyBorder="1" applyAlignment="1">
      <alignment vertical="center" wrapText="1" shrinkToFit="1"/>
    </xf>
    <xf numFmtId="0" fontId="31" fillId="0" borderId="13" xfId="0" applyFont="1" applyFill="1" applyBorder="1" applyAlignment="1">
      <alignment vertical="center" shrinkToFit="1"/>
    </xf>
    <xf numFmtId="0" fontId="33" fillId="0" borderId="13" xfId="3" applyNumberFormat="1" applyFont="1" applyFill="1" applyBorder="1" applyAlignment="1">
      <alignment vertical="center" wrapText="1" shrinkToFit="1"/>
    </xf>
    <xf numFmtId="0" fontId="31" fillId="0" borderId="13" xfId="3" applyFont="1" applyFill="1" applyBorder="1" applyAlignment="1">
      <alignment vertical="center" wrapText="1" shrinkToFit="1"/>
    </xf>
    <xf numFmtId="0" fontId="31" fillId="0" borderId="14" xfId="3" applyFont="1" applyFill="1" applyBorder="1" applyAlignment="1">
      <alignment vertical="center" wrapText="1" shrinkToFit="1"/>
    </xf>
    <xf numFmtId="0" fontId="31" fillId="0" borderId="13" xfId="0" applyNumberFormat="1" applyFont="1" applyFill="1" applyBorder="1" applyAlignment="1">
      <alignment horizontal="center" vertical="center" wrapText="1"/>
    </xf>
    <xf numFmtId="0" fontId="31" fillId="0" borderId="65" xfId="0" applyNumberFormat="1" applyFont="1" applyFill="1" applyBorder="1" applyAlignment="1">
      <alignment horizontal="center" vertical="center" shrinkToFit="1"/>
    </xf>
    <xf numFmtId="0" fontId="31" fillId="0" borderId="65" xfId="3" applyFont="1" applyFill="1" applyBorder="1" applyAlignment="1" applyProtection="1">
      <alignment horizontal="center" vertical="center" shrinkToFit="1"/>
      <protection locked="0"/>
    </xf>
    <xf numFmtId="0" fontId="31" fillId="0" borderId="65" xfId="0" applyNumberFormat="1" applyFont="1" applyFill="1" applyBorder="1" applyAlignment="1">
      <alignment vertical="center" shrinkToFit="1"/>
    </xf>
    <xf numFmtId="0" fontId="31" fillId="0" borderId="53" xfId="3" applyNumberFormat="1" applyFont="1" applyFill="1" applyBorder="1" applyAlignment="1">
      <alignment horizontal="center" vertical="center" shrinkToFit="1"/>
    </xf>
    <xf numFmtId="0" fontId="31" fillId="0" borderId="53" xfId="3" applyNumberFormat="1" applyFont="1" applyFill="1" applyBorder="1" applyAlignment="1">
      <alignment horizontal="center" vertical="center" wrapText="1" shrinkToFit="1"/>
    </xf>
    <xf numFmtId="0" fontId="31" fillId="0" borderId="53" xfId="3" applyNumberFormat="1" applyFont="1" applyFill="1" applyBorder="1" applyAlignment="1">
      <alignment vertical="center" shrinkToFit="1"/>
    </xf>
    <xf numFmtId="0" fontId="33" fillId="0" borderId="12" xfId="4" applyNumberFormat="1" applyFont="1" applyFill="1" applyBorder="1" applyAlignment="1">
      <alignment horizontal="center" vertical="center" wrapText="1" shrinkToFit="1"/>
    </xf>
    <xf numFmtId="0" fontId="31" fillId="0" borderId="65" xfId="0" applyNumberFormat="1" applyFont="1" applyFill="1" applyBorder="1" applyAlignment="1">
      <alignment horizontal="center" vertical="center" wrapText="1" shrinkToFit="1"/>
    </xf>
    <xf numFmtId="0" fontId="31" fillId="0" borderId="0" xfId="0" applyNumberFormat="1" applyFont="1" applyFill="1" applyBorder="1" applyAlignment="1">
      <alignment horizontal="center" vertical="center" wrapText="1" shrinkToFit="1"/>
    </xf>
    <xf numFmtId="0" fontId="31" fillId="0" borderId="1" xfId="0" applyNumberFormat="1" applyFont="1" applyFill="1" applyBorder="1" applyAlignment="1">
      <alignment horizontal="center" vertical="center" shrinkToFit="1"/>
    </xf>
    <xf numFmtId="0" fontId="31" fillId="0" borderId="1" xfId="3" applyNumberFormat="1" applyFont="1" applyFill="1" applyBorder="1" applyAlignment="1" applyProtection="1">
      <alignment horizontal="center" vertical="center" shrinkToFit="1"/>
      <protection locked="0"/>
    </xf>
    <xf numFmtId="0" fontId="31" fillId="0" borderId="1" xfId="3" applyNumberFormat="1" applyFont="1" applyFill="1" applyBorder="1" applyAlignment="1">
      <alignment horizontal="center" vertical="center" shrinkToFit="1"/>
    </xf>
    <xf numFmtId="0" fontId="31" fillId="0" borderId="1" xfId="3" applyNumberFormat="1" applyFont="1" applyFill="1" applyBorder="1" applyAlignment="1">
      <alignment vertical="center" shrinkToFit="1"/>
    </xf>
    <xf numFmtId="0" fontId="31" fillId="0" borderId="14" xfId="0" applyNumberFormat="1" applyFont="1" applyFill="1" applyBorder="1" applyAlignment="1">
      <alignment vertical="center" wrapText="1" shrinkToFit="1"/>
    </xf>
    <xf numFmtId="0" fontId="42" fillId="0" borderId="13" xfId="3" applyNumberFormat="1" applyFont="1" applyFill="1" applyBorder="1" applyAlignment="1">
      <alignment horizontal="center" vertical="center" wrapText="1" shrinkToFit="1"/>
    </xf>
    <xf numFmtId="0" fontId="43" fillId="0" borderId="13" xfId="3" applyNumberFormat="1" applyFont="1" applyFill="1" applyBorder="1" applyAlignment="1">
      <alignment horizontal="center" vertical="center" wrapText="1" shrinkToFit="1"/>
    </xf>
    <xf numFmtId="0" fontId="42" fillId="0" borderId="0" xfId="0" applyNumberFormat="1" applyFont="1" applyFill="1" applyBorder="1" applyAlignment="1">
      <alignment horizontal="center" vertical="center" wrapText="1" shrinkToFit="1"/>
    </xf>
    <xf numFmtId="0" fontId="33" fillId="0" borderId="13" xfId="0" applyNumberFormat="1" applyFont="1" applyFill="1" applyBorder="1" applyAlignment="1">
      <alignment horizontal="center" vertical="center" shrinkToFit="1"/>
    </xf>
    <xf numFmtId="0" fontId="33" fillId="0" borderId="13" xfId="0" applyNumberFormat="1" applyFont="1" applyFill="1" applyBorder="1" applyAlignment="1">
      <alignment vertical="center" wrapText="1" shrinkToFit="1"/>
    </xf>
    <xf numFmtId="0" fontId="31" fillId="0" borderId="12" xfId="0" applyNumberFormat="1" applyFont="1" applyFill="1" applyBorder="1" applyAlignment="1">
      <alignment horizontal="center" vertical="center" shrinkToFit="1"/>
    </xf>
    <xf numFmtId="0" fontId="31" fillId="0" borderId="12" xfId="0" applyNumberFormat="1" applyFont="1" applyFill="1" applyBorder="1" applyAlignment="1">
      <alignment vertical="center" wrapText="1" shrinkToFit="1"/>
    </xf>
    <xf numFmtId="0" fontId="31" fillId="0" borderId="13" xfId="0" applyFont="1" applyFill="1" applyBorder="1" applyAlignment="1" applyProtection="1">
      <alignment horizontal="center" vertical="center" wrapText="1"/>
      <protection locked="0"/>
    </xf>
    <xf numFmtId="0" fontId="31" fillId="0" borderId="0" xfId="0" applyNumberFormat="1" applyFont="1" applyFill="1" applyBorder="1" applyAlignment="1" applyProtection="1">
      <alignment horizontal="center" vertical="center" shrinkToFit="1"/>
      <protection locked="0"/>
    </xf>
    <xf numFmtId="0" fontId="31" fillId="0" borderId="0" xfId="0" applyFont="1" applyFill="1" applyBorder="1" applyAlignment="1" applyProtection="1">
      <alignment vertical="center" wrapText="1"/>
      <protection locked="0"/>
    </xf>
    <xf numFmtId="0" fontId="31" fillId="0" borderId="65" xfId="0" applyNumberFormat="1" applyFont="1" applyFill="1" applyBorder="1" applyAlignment="1">
      <alignment vertical="center" wrapText="1" shrinkToFit="1"/>
    </xf>
    <xf numFmtId="0" fontId="31" fillId="0" borderId="53" xfId="0" applyFont="1" applyFill="1" applyBorder="1" applyAlignment="1">
      <alignment horizontal="center" vertical="center" shrinkToFit="1"/>
    </xf>
    <xf numFmtId="0" fontId="31" fillId="0" borderId="53" xfId="3" applyNumberFormat="1" applyFont="1" applyFill="1" applyBorder="1" applyAlignment="1">
      <alignment vertical="center" wrapText="1" shrinkToFit="1"/>
    </xf>
    <xf numFmtId="0" fontId="43" fillId="0" borderId="1" xfId="0" applyNumberFormat="1" applyFont="1" applyFill="1" applyBorder="1" applyAlignment="1">
      <alignment horizontal="center" vertical="center" wrapText="1" shrinkToFit="1"/>
    </xf>
    <xf numFmtId="0" fontId="31" fillId="0" borderId="1" xfId="3" applyFont="1" applyFill="1" applyBorder="1" applyAlignment="1">
      <alignment horizontal="center" vertical="center"/>
    </xf>
    <xf numFmtId="0" fontId="31" fillId="0" borderId="3" xfId="3" applyFont="1" applyFill="1" applyBorder="1" applyAlignment="1">
      <alignment horizontal="center" vertical="center"/>
    </xf>
    <xf numFmtId="0" fontId="31" fillId="0" borderId="1" xfId="3" applyFont="1" applyFill="1" applyBorder="1" applyAlignment="1">
      <alignment vertical="center"/>
    </xf>
    <xf numFmtId="0" fontId="31" fillId="0" borderId="4" xfId="0" applyFont="1" applyFill="1" applyBorder="1" applyAlignment="1">
      <alignment horizontal="center" vertical="center" shrinkToFit="1"/>
    </xf>
    <xf numFmtId="0" fontId="31" fillId="0" borderId="53" xfId="3" applyFont="1" applyFill="1" applyBorder="1" applyAlignment="1">
      <alignment horizontal="center" vertical="center"/>
    </xf>
    <xf numFmtId="0" fontId="31" fillId="0" borderId="53" xfId="3" applyFont="1" applyFill="1" applyBorder="1" applyAlignment="1">
      <alignment vertical="center"/>
    </xf>
    <xf numFmtId="0" fontId="31" fillId="0" borderId="13" xfId="3" applyFont="1" applyFill="1" applyBorder="1" applyAlignment="1">
      <alignment horizontal="center" vertical="center"/>
    </xf>
    <xf numFmtId="0" fontId="31" fillId="0" borderId="13" xfId="3" applyFont="1" applyFill="1" applyBorder="1" applyAlignment="1">
      <alignment vertical="center"/>
    </xf>
    <xf numFmtId="0" fontId="31" fillId="0" borderId="13" xfId="0" applyFont="1" applyFill="1" applyBorder="1" applyAlignment="1">
      <alignment horizontal="center" vertical="center"/>
    </xf>
    <xf numFmtId="0" fontId="31" fillId="0" borderId="13" xfId="0" applyFont="1" applyFill="1" applyBorder="1" applyAlignment="1">
      <alignment vertical="center"/>
    </xf>
    <xf numFmtId="0" fontId="33" fillId="0" borderId="13" xfId="3" applyFont="1" applyFill="1" applyBorder="1" applyAlignment="1">
      <alignment horizontal="center" vertical="center"/>
    </xf>
    <xf numFmtId="0" fontId="31" fillId="0" borderId="14" xfId="0" applyFont="1" applyFill="1" applyBorder="1" applyAlignment="1">
      <alignment horizontal="center" vertical="center" shrinkToFit="1"/>
    </xf>
    <xf numFmtId="0" fontId="31" fillId="0" borderId="14" xfId="0" applyFont="1" applyFill="1" applyBorder="1" applyAlignment="1">
      <alignment horizontal="center" vertical="center"/>
    </xf>
    <xf numFmtId="0" fontId="31" fillId="0" borderId="14" xfId="0" applyFont="1" applyFill="1" applyBorder="1" applyAlignment="1">
      <alignment vertical="center"/>
    </xf>
    <xf numFmtId="0" fontId="31" fillId="0" borderId="53" xfId="4" applyFont="1" applyFill="1" applyBorder="1" applyAlignment="1">
      <alignment horizontal="center" vertical="center"/>
    </xf>
    <xf numFmtId="0" fontId="31" fillId="0" borderId="12" xfId="3" applyFont="1" applyFill="1" applyBorder="1" applyAlignment="1">
      <alignment horizontal="center" vertical="center" shrinkToFit="1"/>
    </xf>
    <xf numFmtId="0" fontId="40" fillId="0" borderId="13" xfId="3" applyFont="1" applyFill="1" applyBorder="1" applyAlignment="1">
      <alignment vertical="center"/>
    </xf>
    <xf numFmtId="0" fontId="40" fillId="0" borderId="0" xfId="3" applyFont="1" applyFill="1" applyAlignment="1">
      <alignment vertical="center"/>
    </xf>
    <xf numFmtId="0" fontId="31" fillId="0" borderId="2" xfId="0" applyNumberFormat="1" applyFont="1" applyFill="1" applyBorder="1" applyAlignment="1">
      <alignment horizontal="center" vertical="center" shrinkToFit="1"/>
    </xf>
    <xf numFmtId="0" fontId="31" fillId="0" borderId="11" xfId="0" applyNumberFormat="1" applyFont="1" applyFill="1" applyBorder="1" applyAlignment="1">
      <alignment horizontal="center" vertical="center" shrinkToFit="1"/>
    </xf>
    <xf numFmtId="0" fontId="31" fillId="0" borderId="0" xfId="0" applyNumberFormat="1" applyFont="1" applyFill="1" applyBorder="1" applyAlignment="1">
      <alignment vertical="center" shrinkToFit="1"/>
    </xf>
    <xf numFmtId="0" fontId="31" fillId="0" borderId="12" xfId="3" applyFont="1" applyFill="1" applyBorder="1" applyAlignment="1">
      <alignment horizontal="center" vertical="center"/>
    </xf>
    <xf numFmtId="0" fontId="31" fillId="0" borderId="12" xfId="3" applyFont="1" applyFill="1" applyBorder="1" applyAlignment="1">
      <alignment vertical="center" shrinkToFit="1"/>
    </xf>
    <xf numFmtId="0" fontId="31" fillId="0" borderId="14" xfId="3" applyFont="1" applyFill="1" applyBorder="1" applyAlignment="1">
      <alignment horizontal="left" vertical="center" shrinkToFit="1"/>
    </xf>
    <xf numFmtId="0" fontId="31" fillId="0" borderId="65" xfId="0" applyFont="1" applyFill="1" applyBorder="1" applyAlignment="1">
      <alignment horizontal="center" vertical="center"/>
    </xf>
    <xf numFmtId="0" fontId="31" fillId="0" borderId="65" xfId="0" applyFont="1" applyFill="1" applyBorder="1" applyAlignment="1">
      <alignment vertical="center" shrinkToFit="1"/>
    </xf>
    <xf numFmtId="0" fontId="31" fillId="0" borderId="65" xfId="0" applyFont="1" applyFill="1" applyBorder="1" applyAlignment="1">
      <alignment vertical="center"/>
    </xf>
    <xf numFmtId="0" fontId="31" fillId="0" borderId="53" xfId="3" applyFont="1" applyFill="1" applyBorder="1" applyAlignment="1">
      <alignment vertical="center" shrinkToFit="1"/>
    </xf>
    <xf numFmtId="0" fontId="33" fillId="0" borderId="12" xfId="4" applyFont="1" applyFill="1" applyBorder="1" applyAlignment="1">
      <alignment horizontal="center" vertical="center"/>
    </xf>
    <xf numFmtId="0" fontId="31" fillId="0" borderId="14" xfId="0" applyFont="1" applyFill="1" applyBorder="1" applyAlignment="1">
      <alignment vertical="center" shrinkToFit="1"/>
    </xf>
    <xf numFmtId="0" fontId="31" fillId="0" borderId="65" xfId="0" applyNumberFormat="1" applyFont="1" applyFill="1" applyBorder="1" applyAlignment="1" applyProtection="1">
      <alignment horizontal="center" vertical="center" shrinkToFit="1"/>
      <protection locked="0"/>
    </xf>
    <xf numFmtId="0" fontId="31" fillId="0" borderId="19" xfId="3" applyNumberFormat="1" applyFont="1" applyFill="1" applyBorder="1" applyAlignment="1">
      <alignment horizontal="center" vertical="center" shrinkToFit="1"/>
    </xf>
    <xf numFmtId="0" fontId="31" fillId="0" borderId="1" xfId="0" applyNumberFormat="1" applyFont="1" applyFill="1" applyBorder="1" applyAlignment="1">
      <alignment horizontal="center" vertical="center" wrapText="1" shrinkToFit="1"/>
    </xf>
    <xf numFmtId="0" fontId="42" fillId="0" borderId="1" xfId="0" applyNumberFormat="1" applyFont="1" applyFill="1" applyBorder="1" applyAlignment="1">
      <alignment horizontal="center" vertical="center" wrapText="1" shrinkToFit="1"/>
    </xf>
    <xf numFmtId="38" fontId="42" fillId="0" borderId="1" xfId="2" applyFont="1" applyFill="1" applyBorder="1" applyAlignment="1">
      <alignment horizontal="center" vertical="center" wrapText="1" shrinkToFit="1"/>
    </xf>
    <xf numFmtId="0" fontId="31" fillId="0" borderId="15" xfId="3" applyNumberFormat="1" applyFont="1" applyFill="1" applyBorder="1" applyAlignment="1">
      <alignment horizontal="center" vertical="center" shrinkToFit="1"/>
    </xf>
    <xf numFmtId="0" fontId="31" fillId="0" borderId="16" xfId="3" applyNumberFormat="1" applyFont="1" applyFill="1" applyBorder="1" applyAlignment="1">
      <alignment horizontal="center" vertical="center" shrinkToFit="1"/>
    </xf>
    <xf numFmtId="0" fontId="31" fillId="0" borderId="1" xfId="3" applyNumberFormat="1" applyFont="1" applyFill="1" applyBorder="1" applyAlignment="1">
      <alignment horizontal="right" vertical="center" shrinkToFit="1"/>
    </xf>
    <xf numFmtId="38" fontId="31" fillId="0" borderId="1" xfId="2" applyFont="1" applyFill="1" applyBorder="1" applyAlignment="1">
      <alignment vertical="center" shrinkToFit="1"/>
    </xf>
    <xf numFmtId="0" fontId="31" fillId="0" borderId="18" xfId="3" applyNumberFormat="1" applyFont="1" applyFill="1" applyBorder="1" applyAlignment="1">
      <alignment horizontal="center" vertical="center" shrinkToFit="1"/>
    </xf>
    <xf numFmtId="0" fontId="31" fillId="0" borderId="21" xfId="3" applyNumberFormat="1" applyFont="1" applyFill="1" applyBorder="1" applyAlignment="1">
      <alignment horizontal="center" vertical="center" shrinkToFit="1"/>
    </xf>
    <xf numFmtId="0" fontId="31" fillId="0" borderId="22" xfId="3" applyNumberFormat="1" applyFont="1" applyFill="1" applyBorder="1" applyAlignment="1">
      <alignment horizontal="center" vertical="center" shrinkToFit="1"/>
    </xf>
    <xf numFmtId="0" fontId="31" fillId="0" borderId="21" xfId="0" applyNumberFormat="1" applyFont="1" applyFill="1" applyBorder="1" applyAlignment="1">
      <alignment horizontal="center" vertical="center" shrinkToFit="1"/>
    </xf>
    <xf numFmtId="0" fontId="31" fillId="0" borderId="22" xfId="0" applyNumberFormat="1" applyFont="1" applyFill="1" applyBorder="1" applyAlignment="1">
      <alignment horizontal="center" vertical="center" shrinkToFit="1"/>
    </xf>
    <xf numFmtId="0" fontId="33" fillId="0" borderId="21" xfId="3" applyNumberFormat="1" applyFont="1" applyFill="1" applyBorder="1" applyAlignment="1">
      <alignment horizontal="center" vertical="center" shrinkToFit="1"/>
    </xf>
    <xf numFmtId="0" fontId="33" fillId="0" borderId="22" xfId="3" applyNumberFormat="1" applyFont="1" applyFill="1" applyBorder="1" applyAlignment="1">
      <alignment horizontal="center" vertical="center" shrinkToFit="1"/>
    </xf>
    <xf numFmtId="0" fontId="31" fillId="0" borderId="24" xfId="0" applyNumberFormat="1" applyFont="1" applyFill="1" applyBorder="1" applyAlignment="1">
      <alignment horizontal="center" vertical="center" shrinkToFit="1"/>
    </xf>
    <xf numFmtId="0" fontId="31" fillId="0" borderId="25" xfId="0" applyNumberFormat="1" applyFont="1" applyFill="1" applyBorder="1" applyAlignment="1">
      <alignment horizontal="center" vertical="center" shrinkToFit="1"/>
    </xf>
    <xf numFmtId="0" fontId="31" fillId="0" borderId="19" xfId="0" applyNumberFormat="1" applyFont="1" applyFill="1" applyBorder="1" applyAlignment="1">
      <alignment horizontal="center" vertical="center" shrinkToFit="1"/>
    </xf>
    <xf numFmtId="0" fontId="31" fillId="0" borderId="100" xfId="3" applyNumberFormat="1" applyFont="1" applyFill="1" applyBorder="1" applyAlignment="1">
      <alignment horizontal="center" vertical="center" shrinkToFit="1"/>
    </xf>
    <xf numFmtId="0" fontId="31" fillId="0" borderId="21" xfId="3" applyFont="1" applyFill="1" applyBorder="1" applyAlignment="1">
      <alignment horizontal="center" vertical="center" shrinkToFit="1"/>
    </xf>
    <xf numFmtId="0" fontId="31" fillId="0" borderId="22" xfId="3" applyFont="1" applyFill="1" applyBorder="1" applyAlignment="1">
      <alignment horizontal="center" vertical="center" shrinkToFit="1"/>
    </xf>
    <xf numFmtId="0" fontId="31" fillId="0" borderId="24" xfId="3" applyFont="1" applyFill="1" applyBorder="1" applyAlignment="1">
      <alignment horizontal="center" vertical="center" shrinkToFit="1"/>
    </xf>
    <xf numFmtId="0" fontId="31" fillId="0" borderId="25" xfId="3" applyFont="1" applyFill="1" applyBorder="1" applyAlignment="1">
      <alignment horizontal="center" vertical="center" shrinkToFit="1"/>
    </xf>
    <xf numFmtId="0" fontId="31" fillId="0" borderId="30" xfId="0" applyNumberFormat="1" applyFont="1" applyFill="1" applyBorder="1" applyAlignment="1">
      <alignment horizontal="right" vertical="center" shrinkToFit="1"/>
    </xf>
    <xf numFmtId="0" fontId="31" fillId="0" borderId="1" xfId="0" applyNumberFormat="1" applyFont="1" applyFill="1" applyBorder="1" applyAlignment="1">
      <alignment horizontal="right" vertical="center" shrinkToFit="1"/>
    </xf>
    <xf numFmtId="0" fontId="31" fillId="0" borderId="6" xfId="0" applyNumberFormat="1" applyFont="1" applyFill="1" applyBorder="1" applyAlignment="1">
      <alignment horizontal="right" vertical="center" shrinkToFit="1"/>
    </xf>
    <xf numFmtId="0" fontId="31" fillId="0" borderId="6" xfId="0" applyNumberFormat="1" applyFont="1" applyFill="1" applyBorder="1" applyAlignment="1">
      <alignment vertical="center" shrinkToFit="1"/>
    </xf>
    <xf numFmtId="38" fontId="31" fillId="0" borderId="6" xfId="2" applyFont="1" applyFill="1" applyBorder="1" applyAlignment="1">
      <alignment vertical="center" shrinkToFit="1"/>
    </xf>
    <xf numFmtId="38" fontId="40" fillId="0" borderId="0" xfId="2" applyFont="1" applyFill="1" applyAlignment="1">
      <alignment vertical="center"/>
    </xf>
    <xf numFmtId="0" fontId="31" fillId="0" borderId="21" xfId="0" applyNumberFormat="1" applyFont="1" applyFill="1" applyBorder="1" applyAlignment="1" applyProtection="1">
      <alignment horizontal="center" vertical="center" shrinkToFit="1"/>
      <protection locked="0"/>
    </xf>
    <xf numFmtId="0" fontId="31" fillId="0" borderId="22" xfId="0" applyNumberFormat="1" applyFont="1" applyFill="1" applyBorder="1" applyAlignment="1" applyProtection="1">
      <alignment horizontal="center" vertical="center" shrinkToFit="1"/>
      <protection locked="0"/>
    </xf>
    <xf numFmtId="0" fontId="31" fillId="0" borderId="41" xfId="3" applyNumberFormat="1" applyFont="1" applyFill="1" applyBorder="1" applyAlignment="1">
      <alignment horizontal="center" vertical="center" shrinkToFit="1"/>
    </xf>
    <xf numFmtId="0" fontId="31" fillId="0" borderId="42" xfId="3" applyNumberFormat="1" applyFont="1" applyFill="1" applyBorder="1" applyAlignment="1">
      <alignment horizontal="center" vertical="center" shrinkToFit="1"/>
    </xf>
    <xf numFmtId="0" fontId="31" fillId="0" borderId="42" xfId="0" applyNumberFormat="1" applyFont="1" applyFill="1" applyBorder="1" applyAlignment="1" applyProtection="1">
      <alignment horizontal="center" vertical="center" shrinkToFit="1"/>
      <protection locked="0"/>
    </xf>
    <xf numFmtId="0" fontId="31" fillId="0" borderId="42" xfId="0" applyNumberFormat="1" applyFont="1" applyFill="1" applyBorder="1" applyAlignment="1">
      <alignment horizontal="center" vertical="center" shrinkToFit="1"/>
    </xf>
    <xf numFmtId="0" fontId="33" fillId="0" borderId="42" xfId="3" applyNumberFormat="1" applyFont="1" applyFill="1" applyBorder="1" applyAlignment="1">
      <alignment horizontal="center" vertical="center" shrinkToFit="1"/>
    </xf>
    <xf numFmtId="0" fontId="31" fillId="0" borderId="42" xfId="3" applyFont="1" applyFill="1" applyBorder="1" applyAlignment="1">
      <alignment horizontal="center" vertical="center" shrinkToFit="1"/>
    </xf>
    <xf numFmtId="0" fontId="31" fillId="0" borderId="43" xfId="3" applyFont="1" applyFill="1" applyBorder="1" applyAlignment="1">
      <alignment horizontal="center" vertical="center" shrinkToFit="1"/>
    </xf>
    <xf numFmtId="0" fontId="31" fillId="0" borderId="78" xfId="0" applyNumberFormat="1" applyFont="1" applyFill="1" applyBorder="1" applyAlignment="1">
      <alignment horizontal="center" vertical="center" shrinkToFit="1"/>
    </xf>
    <xf numFmtId="0" fontId="31" fillId="0" borderId="84" xfId="0" applyNumberFormat="1" applyFont="1" applyFill="1" applyBorder="1" applyAlignment="1">
      <alignment horizontal="center" vertical="center" shrinkToFit="1"/>
    </xf>
    <xf numFmtId="0" fontId="31" fillId="0" borderId="83" xfId="0" applyNumberFormat="1" applyFont="1" applyFill="1" applyBorder="1" applyAlignment="1">
      <alignment horizontal="center" vertical="center" shrinkToFit="1"/>
    </xf>
    <xf numFmtId="0" fontId="31" fillId="0" borderId="96" xfId="3" applyNumberFormat="1" applyFont="1" applyFill="1" applyBorder="1" applyAlignment="1">
      <alignment horizontal="center" vertical="center" shrinkToFit="1"/>
    </xf>
    <xf numFmtId="0" fontId="31" fillId="0" borderId="97" xfId="3" applyNumberFormat="1" applyFont="1" applyFill="1" applyBorder="1" applyAlignment="1">
      <alignment horizontal="center" vertical="center" shrinkToFit="1"/>
    </xf>
    <xf numFmtId="0" fontId="31" fillId="0" borderId="41" xfId="0" applyNumberFormat="1" applyFont="1" applyFill="1" applyBorder="1" applyAlignment="1">
      <alignment horizontal="center" vertical="center" shrinkToFit="1"/>
    </xf>
    <xf numFmtId="0" fontId="31" fillId="0" borderId="43" xfId="0" applyNumberFormat="1" applyFont="1" applyFill="1" applyBorder="1" applyAlignment="1">
      <alignment horizontal="center" vertical="center" shrinkToFit="1"/>
    </xf>
    <xf numFmtId="0" fontId="31" fillId="0" borderId="78" xfId="0" applyNumberFormat="1" applyFont="1" applyFill="1" applyBorder="1" applyAlignment="1" applyProtection="1">
      <alignment horizontal="center" vertical="center" shrinkToFit="1"/>
      <protection locked="0"/>
    </xf>
    <xf numFmtId="0" fontId="31" fillId="0" borderId="84" xfId="0" applyNumberFormat="1" applyFont="1" applyFill="1" applyBorder="1" applyAlignment="1" applyProtection="1">
      <alignment horizontal="center" vertical="center" shrinkToFit="1"/>
      <protection locked="0"/>
    </xf>
    <xf numFmtId="0" fontId="31" fillId="0" borderId="83" xfId="0" applyNumberFormat="1" applyFont="1" applyFill="1" applyBorder="1" applyAlignment="1" applyProtection="1">
      <alignment horizontal="center" vertical="center" shrinkToFit="1"/>
      <protection locked="0"/>
    </xf>
    <xf numFmtId="182" fontId="31" fillId="0" borderId="12" xfId="3" applyNumberFormat="1" applyFont="1" applyFill="1" applyBorder="1" applyAlignment="1">
      <alignment horizontal="right" vertical="center" shrinkToFit="1"/>
    </xf>
    <xf numFmtId="182" fontId="31" fillId="0" borderId="12" xfId="2" applyNumberFormat="1" applyFont="1" applyFill="1" applyBorder="1" applyAlignment="1">
      <alignment horizontal="right" vertical="center" shrinkToFit="1"/>
    </xf>
    <xf numFmtId="182" fontId="31" fillId="0" borderId="13" xfId="3" applyNumberFormat="1" applyFont="1" applyFill="1" applyBorder="1" applyAlignment="1">
      <alignment horizontal="right" vertical="center" shrinkToFit="1"/>
    </xf>
    <xf numFmtId="182" fontId="31" fillId="0" borderId="13" xfId="2" applyNumberFormat="1" applyFont="1" applyFill="1" applyBorder="1" applyAlignment="1">
      <alignment horizontal="right" vertical="center" shrinkToFit="1"/>
    </xf>
    <xf numFmtId="182" fontId="31" fillId="0" borderId="13" xfId="0" applyNumberFormat="1" applyFont="1" applyFill="1" applyBorder="1" applyAlignment="1" applyProtection="1">
      <alignment horizontal="right" vertical="center" shrinkToFit="1"/>
      <protection locked="0"/>
    </xf>
    <xf numFmtId="182" fontId="31" fillId="0" borderId="13" xfId="0" applyNumberFormat="1" applyFont="1" applyFill="1" applyBorder="1" applyAlignment="1">
      <alignment horizontal="right" vertical="center" shrinkToFit="1"/>
    </xf>
    <xf numFmtId="182" fontId="33" fillId="0" borderId="13" xfId="3" applyNumberFormat="1" applyFont="1" applyFill="1" applyBorder="1" applyAlignment="1">
      <alignment horizontal="right" vertical="center" shrinkToFit="1"/>
    </xf>
    <xf numFmtId="182" fontId="33" fillId="0" borderId="13" xfId="2" applyNumberFormat="1" applyFont="1" applyFill="1" applyBorder="1" applyAlignment="1">
      <alignment horizontal="right" vertical="center" shrinkToFit="1"/>
    </xf>
    <xf numFmtId="182" fontId="31" fillId="0" borderId="65" xfId="0" applyNumberFormat="1" applyFont="1" applyFill="1" applyBorder="1" applyAlignment="1">
      <alignment horizontal="right" vertical="center" shrinkToFit="1"/>
    </xf>
    <xf numFmtId="182" fontId="31" fillId="0" borderId="65" xfId="2" applyNumberFormat="1" applyFont="1" applyFill="1" applyBorder="1" applyAlignment="1">
      <alignment horizontal="right" vertical="center" shrinkToFit="1"/>
    </xf>
    <xf numFmtId="182" fontId="31" fillId="0" borderId="14" xfId="0" applyNumberFormat="1" applyFont="1" applyFill="1" applyBorder="1" applyAlignment="1">
      <alignment horizontal="right" vertical="center" shrinkToFit="1"/>
    </xf>
    <xf numFmtId="182" fontId="31" fillId="0" borderId="14" xfId="2" applyNumberFormat="1" applyFont="1" applyFill="1" applyBorder="1" applyAlignment="1">
      <alignment horizontal="right" vertical="center" shrinkToFit="1"/>
    </xf>
    <xf numFmtId="182" fontId="31" fillId="0" borderId="53" xfId="3" applyNumberFormat="1" applyFont="1" applyFill="1" applyBorder="1" applyAlignment="1">
      <alignment horizontal="right" vertical="center" shrinkToFit="1"/>
    </xf>
    <xf numFmtId="182" fontId="31" fillId="0" borderId="53" xfId="2" applyNumberFormat="1" applyFont="1" applyFill="1" applyBorder="1" applyAlignment="1">
      <alignment horizontal="right" vertical="center" shrinkToFit="1"/>
    </xf>
    <xf numFmtId="182" fontId="31" fillId="0" borderId="65" xfId="0" applyNumberFormat="1" applyFont="1" applyFill="1" applyBorder="1" applyAlignment="1" applyProtection="1">
      <alignment horizontal="right" vertical="center" shrinkToFit="1"/>
      <protection locked="0"/>
    </xf>
    <xf numFmtId="182" fontId="31" fillId="0" borderId="14" xfId="3" applyNumberFormat="1" applyFont="1" applyFill="1" applyBorder="1" applyAlignment="1">
      <alignment horizontal="right" vertical="center" shrinkToFit="1"/>
    </xf>
    <xf numFmtId="182" fontId="31" fillId="0" borderId="13" xfId="3" applyNumberFormat="1" applyFont="1" applyFill="1" applyBorder="1" applyAlignment="1">
      <alignment horizontal="center" vertical="center" shrinkToFit="1"/>
    </xf>
    <xf numFmtId="182" fontId="31" fillId="0" borderId="13" xfId="0" applyNumberFormat="1" applyFont="1" applyFill="1" applyBorder="1" applyAlignment="1">
      <alignment horizontal="center" vertical="center" shrinkToFit="1"/>
    </xf>
    <xf numFmtId="182" fontId="33" fillId="0" borderId="13" xfId="3" applyNumberFormat="1" applyFont="1" applyFill="1" applyBorder="1" applyAlignment="1">
      <alignment horizontal="center" vertical="center" shrinkToFit="1"/>
    </xf>
    <xf numFmtId="182" fontId="31" fillId="0" borderId="13" xfId="0" applyNumberFormat="1" applyFont="1" applyFill="1" applyBorder="1" applyAlignment="1" applyProtection="1">
      <alignment horizontal="center" vertical="center" shrinkToFit="1"/>
      <protection locked="0"/>
    </xf>
    <xf numFmtId="182" fontId="31" fillId="0" borderId="65" xfId="0" applyNumberFormat="1" applyFont="1" applyFill="1" applyBorder="1" applyAlignment="1">
      <alignment horizontal="center" vertical="center" shrinkToFit="1"/>
    </xf>
    <xf numFmtId="182" fontId="31" fillId="0" borderId="12" xfId="3" applyNumberFormat="1" applyFont="1" applyFill="1" applyBorder="1" applyAlignment="1">
      <alignment horizontal="center" vertical="center" shrinkToFit="1"/>
    </xf>
    <xf numFmtId="182" fontId="31" fillId="0" borderId="14" xfId="0" applyNumberFormat="1" applyFont="1" applyFill="1" applyBorder="1" applyAlignment="1">
      <alignment horizontal="center" vertical="center" shrinkToFit="1"/>
    </xf>
    <xf numFmtId="182" fontId="31" fillId="0" borderId="53" xfId="0" applyNumberFormat="1" applyFont="1" applyFill="1" applyBorder="1" applyAlignment="1">
      <alignment horizontal="center" vertical="center" shrinkToFit="1"/>
    </xf>
    <xf numFmtId="182" fontId="31" fillId="0" borderId="65" xfId="0" applyNumberFormat="1" applyFont="1" applyFill="1" applyBorder="1" applyAlignment="1" applyProtection="1">
      <alignment horizontal="center" vertical="center" shrinkToFit="1"/>
      <protection locked="0"/>
    </xf>
    <xf numFmtId="182" fontId="31" fillId="0" borderId="14" xfId="3" applyNumberFormat="1" applyFont="1" applyFill="1" applyBorder="1" applyAlignment="1">
      <alignment horizontal="center" vertical="center" shrinkToFit="1"/>
    </xf>
    <xf numFmtId="182" fontId="31" fillId="0" borderId="1" xfId="3" applyNumberFormat="1" applyFont="1" applyFill="1" applyBorder="1" applyAlignment="1">
      <alignment horizontal="right" vertical="center" shrinkToFit="1"/>
    </xf>
    <xf numFmtId="0" fontId="33" fillId="0" borderId="13" xfId="0" applyNumberFormat="1" applyFont="1" applyFill="1" applyBorder="1" applyAlignment="1">
      <alignment vertical="center" shrinkToFit="1"/>
    </xf>
    <xf numFmtId="0" fontId="31" fillId="0" borderId="13" xfId="3" quotePrefix="1" applyNumberFormat="1" applyFont="1" applyFill="1" applyBorder="1" applyAlignment="1">
      <alignment vertical="center" shrinkToFit="1"/>
    </xf>
    <xf numFmtId="0" fontId="31" fillId="0" borderId="0" xfId="3" applyFont="1" applyFill="1" applyAlignment="1">
      <alignment vertical="center"/>
    </xf>
    <xf numFmtId="0" fontId="31" fillId="0" borderId="13" xfId="3" applyNumberFormat="1" applyFont="1" applyFill="1" applyBorder="1" applyAlignment="1">
      <alignment horizontal="left" vertical="center" wrapText="1" shrinkToFit="1"/>
    </xf>
    <xf numFmtId="0" fontId="31" fillId="0" borderId="2" xfId="0" applyFont="1" applyFill="1" applyBorder="1" applyAlignment="1">
      <alignment vertical="center" shrinkToFit="1"/>
    </xf>
    <xf numFmtId="38" fontId="31" fillId="0" borderId="0" xfId="2" applyFont="1" applyFill="1" applyBorder="1" applyAlignment="1">
      <alignment horizontal="center" vertical="center" shrinkToFit="1"/>
    </xf>
    <xf numFmtId="38" fontId="31" fillId="0" borderId="1" xfId="2" applyFont="1" applyFill="1" applyBorder="1" applyAlignment="1">
      <alignment horizontal="center" vertical="center" shrinkToFit="1"/>
    </xf>
    <xf numFmtId="38" fontId="40" fillId="0" borderId="0" xfId="2" applyFont="1" applyFill="1" applyAlignment="1">
      <alignment horizontal="center" vertical="center"/>
    </xf>
    <xf numFmtId="0" fontId="31" fillId="0" borderId="14" xfId="3" applyNumberFormat="1" applyFont="1" applyFill="1" applyBorder="1" applyAlignment="1">
      <alignment vertical="center" shrinkToFit="1"/>
    </xf>
    <xf numFmtId="0" fontId="31" fillId="0" borderId="12" xfId="3" applyNumberFormat="1" applyFont="1" applyFill="1" applyBorder="1" applyAlignment="1">
      <alignment horizontal="left" vertical="center" shrinkToFit="1"/>
    </xf>
    <xf numFmtId="182" fontId="31" fillId="0" borderId="12" xfId="0" applyNumberFormat="1" applyFont="1" applyFill="1" applyBorder="1" applyAlignment="1">
      <alignment vertical="center" shrinkToFit="1"/>
    </xf>
    <xf numFmtId="182" fontId="31" fillId="0" borderId="13" xfId="3" applyNumberFormat="1" applyFont="1" applyFill="1" applyBorder="1" applyAlignment="1">
      <alignment vertical="center" shrinkToFit="1"/>
    </xf>
    <xf numFmtId="182" fontId="31" fillId="0" borderId="14" xfId="0" applyNumberFormat="1" applyFont="1" applyFill="1" applyBorder="1" applyAlignment="1">
      <alignment vertical="center" shrinkToFit="1"/>
    </xf>
    <xf numFmtId="0" fontId="31" fillId="2" borderId="13" xfId="3" applyNumberFormat="1" applyFont="1" applyFill="1" applyBorder="1" applyAlignment="1">
      <alignment vertical="center" shrinkToFit="1"/>
    </xf>
    <xf numFmtId="0" fontId="31" fillId="2" borderId="13" xfId="3" applyNumberFormat="1" applyFont="1" applyFill="1" applyBorder="1" applyAlignment="1">
      <alignment vertical="center" wrapText="1" shrinkToFit="1"/>
    </xf>
    <xf numFmtId="0" fontId="32" fillId="2" borderId="0" xfId="0" applyFont="1" applyFill="1" applyBorder="1" applyAlignment="1">
      <alignment horizontal="center" vertical="center" shrinkToFit="1"/>
    </xf>
    <xf numFmtId="0" fontId="44" fillId="2" borderId="0" xfId="0" applyFont="1" applyFill="1" applyBorder="1" applyAlignment="1">
      <alignment vertical="center"/>
    </xf>
    <xf numFmtId="0" fontId="40" fillId="2" borderId="0" xfId="0" applyFont="1" applyFill="1" applyAlignment="1"/>
    <xf numFmtId="0" fontId="31" fillId="2" borderId="0" xfId="0" applyFont="1" applyFill="1" applyAlignment="1">
      <alignment wrapText="1"/>
    </xf>
    <xf numFmtId="0" fontId="40" fillId="2" borderId="0" xfId="0" applyFont="1" applyFill="1" applyAlignment="1">
      <alignment vertical="center"/>
    </xf>
    <xf numFmtId="0" fontId="31" fillId="2" borderId="12" xfId="3" applyNumberFormat="1" applyFont="1" applyFill="1" applyBorder="1" applyAlignment="1">
      <alignment vertical="center" shrinkToFit="1"/>
    </xf>
    <xf numFmtId="0" fontId="31" fillId="2" borderId="12" xfId="3" applyNumberFormat="1" applyFont="1" applyFill="1" applyBorder="1" applyAlignment="1">
      <alignment vertical="center" wrapText="1" shrinkToFit="1"/>
    </xf>
    <xf numFmtId="0" fontId="40" fillId="2" borderId="0" xfId="3" applyFont="1" applyFill="1" applyAlignment="1">
      <alignment vertical="center"/>
    </xf>
    <xf numFmtId="0" fontId="31" fillId="2" borderId="5" xfId="3" applyNumberFormat="1" applyFont="1" applyFill="1" applyBorder="1" applyAlignment="1">
      <alignment vertical="center" shrinkToFit="1"/>
    </xf>
    <xf numFmtId="0" fontId="31" fillId="2" borderId="5" xfId="3" applyNumberFormat="1" applyFont="1" applyFill="1" applyBorder="1" applyAlignment="1">
      <alignment vertical="center" wrapText="1" shrinkToFit="1"/>
    </xf>
    <xf numFmtId="0" fontId="31" fillId="2" borderId="38" xfId="0" applyFont="1" applyFill="1" applyBorder="1" applyAlignment="1">
      <alignment horizontal="center" vertical="center" shrinkToFit="1"/>
    </xf>
    <xf numFmtId="0" fontId="31" fillId="2" borderId="12" xfId="0" applyNumberFormat="1" applyFont="1" applyFill="1" applyBorder="1" applyAlignment="1">
      <alignment vertical="center" shrinkToFit="1"/>
    </xf>
    <xf numFmtId="0" fontId="31" fillId="2" borderId="12" xfId="0" applyNumberFormat="1" applyFont="1" applyFill="1" applyBorder="1" applyAlignment="1">
      <alignment vertical="center" wrapText="1" shrinkToFit="1"/>
    </xf>
    <xf numFmtId="0" fontId="31" fillId="2" borderId="39" xfId="3" applyFont="1" applyFill="1" applyBorder="1" applyAlignment="1">
      <alignment horizontal="center" vertical="center" shrinkToFit="1"/>
    </xf>
    <xf numFmtId="0" fontId="31" fillId="2" borderId="39" xfId="0" applyFont="1" applyFill="1" applyBorder="1" applyAlignment="1">
      <alignment horizontal="center" vertical="center" shrinkToFit="1"/>
    </xf>
    <xf numFmtId="0" fontId="31" fillId="2" borderId="13" xfId="0" applyNumberFormat="1" applyFont="1" applyFill="1" applyBorder="1" applyAlignment="1">
      <alignment vertical="center" shrinkToFit="1"/>
    </xf>
    <xf numFmtId="0" fontId="31" fillId="2" borderId="13" xfId="0" applyNumberFormat="1" applyFont="1" applyFill="1" applyBorder="1" applyAlignment="1">
      <alignment vertical="center" wrapText="1" shrinkToFit="1"/>
    </xf>
    <xf numFmtId="0" fontId="31" fillId="2" borderId="13" xfId="3" applyNumberFormat="1" applyFont="1" applyFill="1" applyBorder="1" applyAlignment="1">
      <alignment vertical="center" wrapText="1"/>
    </xf>
    <xf numFmtId="0" fontId="33" fillId="2" borderId="13" xfId="3" applyNumberFormat="1" applyFont="1" applyFill="1" applyBorder="1" applyAlignment="1">
      <alignment vertical="center" shrinkToFit="1"/>
    </xf>
    <xf numFmtId="0" fontId="33" fillId="2" borderId="13" xfId="3" applyNumberFormat="1" applyFont="1" applyFill="1" applyBorder="1" applyAlignment="1">
      <alignment vertical="center" wrapText="1" shrinkToFit="1"/>
    </xf>
    <xf numFmtId="0" fontId="31" fillId="2" borderId="40" xfId="0" applyFont="1" applyFill="1" applyBorder="1" applyAlignment="1">
      <alignment horizontal="center" vertical="center" shrinkToFit="1"/>
    </xf>
    <xf numFmtId="0" fontId="31" fillId="2" borderId="14" xfId="0" applyNumberFormat="1" applyFont="1" applyFill="1" applyBorder="1" applyAlignment="1">
      <alignment vertical="center" shrinkToFit="1"/>
    </xf>
    <xf numFmtId="0" fontId="31" fillId="2" borderId="14" xfId="0" applyNumberFormat="1" applyFont="1" applyFill="1" applyBorder="1" applyAlignment="1">
      <alignment vertical="center" wrapText="1" shrinkToFit="1"/>
    </xf>
    <xf numFmtId="0" fontId="31" fillId="2" borderId="13" xfId="3" applyFont="1" applyFill="1" applyBorder="1" applyAlignment="1">
      <alignment vertical="center" shrinkToFit="1"/>
    </xf>
    <xf numFmtId="0" fontId="31" fillId="2" borderId="13" xfId="3" applyFont="1" applyFill="1" applyBorder="1" applyAlignment="1">
      <alignment vertical="center" wrapText="1" shrinkToFit="1"/>
    </xf>
    <xf numFmtId="0" fontId="33" fillId="2" borderId="39" xfId="0" applyFont="1" applyFill="1" applyBorder="1" applyAlignment="1">
      <alignment horizontal="center" vertical="center" shrinkToFit="1"/>
    </xf>
    <xf numFmtId="0" fontId="33" fillId="2" borderId="13" xfId="0" applyFont="1" applyFill="1" applyBorder="1" applyAlignment="1">
      <alignment vertical="center" shrinkToFit="1"/>
    </xf>
    <xf numFmtId="0" fontId="33" fillId="2" borderId="13" xfId="0" applyFont="1" applyFill="1" applyBorder="1" applyAlignment="1">
      <alignment vertical="center" wrapText="1" shrinkToFit="1"/>
    </xf>
    <xf numFmtId="0" fontId="33" fillId="2" borderId="13" xfId="0" applyNumberFormat="1" applyFont="1" applyFill="1" applyBorder="1" applyAlignment="1">
      <alignment vertical="center" shrinkToFit="1"/>
    </xf>
    <xf numFmtId="0" fontId="33" fillId="2" borderId="13" xfId="0" applyNumberFormat="1" applyFont="1" applyFill="1" applyBorder="1" applyAlignment="1">
      <alignment vertical="center" wrapText="1" shrinkToFit="1"/>
    </xf>
    <xf numFmtId="0" fontId="31" fillId="2" borderId="38" xfId="3" applyFont="1" applyFill="1" applyBorder="1" applyAlignment="1">
      <alignment horizontal="center" vertical="center" shrinkToFit="1"/>
    </xf>
    <xf numFmtId="0" fontId="31" fillId="2" borderId="40" xfId="3" applyFont="1" applyFill="1" applyBorder="1" applyAlignment="1">
      <alignment horizontal="center" vertical="center" shrinkToFit="1"/>
    </xf>
    <xf numFmtId="0" fontId="31" fillId="2" borderId="21" xfId="3" applyNumberFormat="1" applyFont="1" applyFill="1" applyBorder="1" applyAlignment="1">
      <alignment horizontal="right" vertical="center" shrinkToFit="1"/>
    </xf>
    <xf numFmtId="0" fontId="31" fillId="2" borderId="23" xfId="3" applyNumberFormat="1" applyFont="1" applyFill="1" applyBorder="1" applyAlignment="1">
      <alignment horizontal="center" vertical="center" shrinkToFit="1"/>
    </xf>
    <xf numFmtId="38" fontId="31" fillId="2" borderId="21" xfId="2" applyFont="1" applyFill="1" applyBorder="1" applyAlignment="1">
      <alignment horizontal="right" vertical="center" shrinkToFit="1"/>
    </xf>
    <xf numFmtId="0" fontId="39" fillId="2" borderId="0" xfId="0" applyFont="1" applyFill="1" applyAlignment="1">
      <alignment vertical="center"/>
    </xf>
    <xf numFmtId="0" fontId="31" fillId="2" borderId="30" xfId="3" applyNumberFormat="1" applyFont="1" applyFill="1" applyBorder="1" applyAlignment="1">
      <alignment horizontal="center" vertical="center" shrinkToFit="1"/>
    </xf>
    <xf numFmtId="0" fontId="31" fillId="2" borderId="32" xfId="3" applyNumberFormat="1" applyFont="1" applyFill="1" applyBorder="1" applyAlignment="1">
      <alignment horizontal="center" vertical="center" shrinkToFit="1"/>
    </xf>
    <xf numFmtId="0" fontId="31" fillId="2" borderId="15" xfId="3" applyNumberFormat="1" applyFont="1" applyFill="1" applyBorder="1" applyAlignment="1">
      <alignment horizontal="right" vertical="center" shrinkToFit="1"/>
    </xf>
    <xf numFmtId="0" fontId="31" fillId="2" borderId="20" xfId="3" applyNumberFormat="1" applyFont="1" applyFill="1" applyBorder="1" applyAlignment="1">
      <alignment horizontal="center" vertical="center" shrinkToFit="1"/>
    </xf>
    <xf numFmtId="0" fontId="31" fillId="2" borderId="18" xfId="3" applyNumberFormat="1" applyFont="1" applyFill="1" applyBorder="1" applyAlignment="1">
      <alignment horizontal="right" vertical="center" shrinkToFit="1"/>
    </xf>
    <xf numFmtId="38" fontId="31" fillId="2" borderId="18" xfId="2" applyFont="1" applyFill="1" applyBorder="1" applyAlignment="1">
      <alignment horizontal="right" vertical="center" shrinkToFit="1"/>
    </xf>
    <xf numFmtId="0" fontId="31" fillId="2" borderId="23" xfId="0" applyNumberFormat="1" applyFont="1" applyFill="1" applyBorder="1" applyAlignment="1">
      <alignment horizontal="center" vertical="center" shrinkToFit="1"/>
    </xf>
    <xf numFmtId="0" fontId="33" fillId="2" borderId="23" xfId="3" applyNumberFormat="1" applyFont="1" applyFill="1" applyBorder="1" applyAlignment="1">
      <alignment horizontal="center" vertical="center" shrinkToFit="1"/>
    </xf>
    <xf numFmtId="0" fontId="33" fillId="2" borderId="21" xfId="3" applyNumberFormat="1" applyFont="1" applyFill="1" applyBorder="1" applyAlignment="1">
      <alignment horizontal="right" vertical="center" shrinkToFit="1"/>
    </xf>
    <xf numFmtId="38" fontId="33" fillId="2" borderId="21" xfId="2" applyFont="1" applyFill="1" applyBorder="1" applyAlignment="1">
      <alignment horizontal="right" vertical="center" shrinkToFit="1"/>
    </xf>
    <xf numFmtId="0" fontId="31" fillId="2" borderId="21" xfId="0" applyNumberFormat="1" applyFont="1" applyFill="1" applyBorder="1" applyAlignment="1">
      <alignment horizontal="right" vertical="center" shrinkToFit="1"/>
    </xf>
    <xf numFmtId="0" fontId="31" fillId="2" borderId="21" xfId="3" quotePrefix="1" applyNumberFormat="1" applyFont="1" applyFill="1" applyBorder="1" applyAlignment="1">
      <alignment horizontal="right" vertical="center" shrinkToFit="1"/>
    </xf>
    <xf numFmtId="0" fontId="31" fillId="2" borderId="21" xfId="3" applyFont="1" applyFill="1" applyBorder="1" applyAlignment="1">
      <alignment horizontal="right" vertical="center" shrinkToFit="1"/>
    </xf>
    <xf numFmtId="0" fontId="31" fillId="2" borderId="23" xfId="3" applyFont="1" applyFill="1" applyBorder="1" applyAlignment="1">
      <alignment horizontal="center" vertical="center" shrinkToFit="1"/>
    </xf>
    <xf numFmtId="0" fontId="31" fillId="2" borderId="24" xfId="0" applyNumberFormat="1" applyFont="1" applyFill="1" applyBorder="1" applyAlignment="1">
      <alignment horizontal="right" vertical="center" shrinkToFit="1"/>
    </xf>
    <xf numFmtId="0" fontId="31" fillId="2" borderId="26" xfId="0" applyNumberFormat="1" applyFont="1" applyFill="1" applyBorder="1" applyAlignment="1">
      <alignment horizontal="center" vertical="center" shrinkToFit="1"/>
    </xf>
    <xf numFmtId="38" fontId="31" fillId="2" borderId="24" xfId="2" applyFont="1" applyFill="1" applyBorder="1" applyAlignment="1">
      <alignment horizontal="right" vertical="center" shrinkToFit="1"/>
    </xf>
    <xf numFmtId="38" fontId="36" fillId="2" borderId="21" xfId="2" applyFont="1" applyFill="1" applyBorder="1" applyAlignment="1">
      <alignment horizontal="right" vertical="center" shrinkToFit="1"/>
    </xf>
    <xf numFmtId="0" fontId="36" fillId="2" borderId="23" xfId="0" applyNumberFormat="1" applyFont="1" applyFill="1" applyBorder="1" applyAlignment="1">
      <alignment horizontal="center" vertical="center" shrinkToFit="1"/>
    </xf>
    <xf numFmtId="0" fontId="38" fillId="2" borderId="23" xfId="3" applyNumberFormat="1" applyFont="1" applyFill="1" applyBorder="1" applyAlignment="1">
      <alignment horizontal="center" vertical="center" shrinkToFit="1"/>
    </xf>
    <xf numFmtId="0" fontId="31" fillId="2" borderId="24" xfId="3" applyFont="1" applyFill="1" applyBorder="1" applyAlignment="1">
      <alignment horizontal="right" vertical="center" shrinkToFit="1"/>
    </xf>
    <xf numFmtId="0" fontId="31" fillId="2" borderId="26" xfId="3" applyFont="1" applyFill="1" applyBorder="1" applyAlignment="1">
      <alignment horizontal="center" vertical="center" shrinkToFit="1"/>
    </xf>
    <xf numFmtId="0" fontId="31" fillId="2" borderId="11" xfId="0" applyFont="1" applyFill="1" applyBorder="1" applyAlignment="1">
      <alignment horizontal="center" vertical="center" shrinkToFit="1"/>
    </xf>
    <xf numFmtId="0" fontId="31" fillId="2" borderId="17" xfId="0" applyNumberFormat="1" applyFont="1" applyFill="1" applyBorder="1" applyAlignment="1">
      <alignment vertical="center" shrinkToFit="1"/>
    </xf>
    <xf numFmtId="0" fontId="31" fillId="2" borderId="3" xfId="0" applyFont="1" applyFill="1" applyBorder="1" applyAlignment="1">
      <alignment horizontal="center" vertical="center" shrinkToFit="1"/>
    </xf>
    <xf numFmtId="0" fontId="40" fillId="2" borderId="0" xfId="0" applyFont="1" applyFill="1" applyBorder="1" applyAlignment="1">
      <alignment vertical="center"/>
    </xf>
    <xf numFmtId="0" fontId="31" fillId="2" borderId="23" xfId="0" applyNumberFormat="1" applyFont="1" applyFill="1" applyBorder="1" applyAlignment="1" applyProtection="1">
      <alignment horizontal="center" vertical="center" shrinkToFit="1"/>
      <protection locked="0"/>
    </xf>
    <xf numFmtId="0" fontId="31" fillId="2" borderId="24" xfId="3" applyNumberFormat="1" applyFont="1" applyFill="1" applyBorder="1" applyAlignment="1" applyProtection="1">
      <alignment horizontal="right" vertical="center" shrinkToFit="1"/>
      <protection locked="0"/>
    </xf>
    <xf numFmtId="0" fontId="31" fillId="2" borderId="26" xfId="3" applyNumberFormat="1" applyFont="1" applyFill="1" applyBorder="1" applyAlignment="1" applyProtection="1">
      <alignment horizontal="center" vertical="center" shrinkToFit="1"/>
      <protection locked="0"/>
    </xf>
    <xf numFmtId="0" fontId="31" fillId="2" borderId="23" xfId="3" applyNumberFormat="1" applyFont="1" applyFill="1" applyBorder="1" applyAlignment="1" applyProtection="1">
      <alignment horizontal="center" vertical="center" shrinkToFit="1"/>
      <protection locked="0"/>
    </xf>
    <xf numFmtId="180" fontId="31" fillId="2" borderId="17" xfId="0" applyNumberFormat="1" applyFont="1" applyFill="1" applyBorder="1" applyAlignment="1">
      <alignment vertical="center" shrinkToFit="1"/>
    </xf>
    <xf numFmtId="0" fontId="31" fillId="2" borderId="41" xfId="3" applyNumberFormat="1" applyFont="1" applyFill="1" applyBorder="1" applyAlignment="1">
      <alignment horizontal="center" vertical="center" shrinkToFit="1"/>
    </xf>
    <xf numFmtId="0" fontId="31" fillId="2" borderId="42" xfId="3" applyNumberFormat="1" applyFont="1" applyFill="1" applyBorder="1" applyAlignment="1">
      <alignment horizontal="center" vertical="center" shrinkToFit="1"/>
    </xf>
    <xf numFmtId="0" fontId="31" fillId="2" borderId="42" xfId="0" applyNumberFormat="1" applyFont="1" applyFill="1" applyBorder="1" applyAlignment="1" applyProtection="1">
      <alignment horizontal="center" vertical="center" shrinkToFit="1"/>
      <protection locked="0"/>
    </xf>
    <xf numFmtId="0" fontId="31" fillId="2" borderId="42" xfId="0" applyNumberFormat="1" applyFont="1" applyFill="1" applyBorder="1" applyAlignment="1">
      <alignment horizontal="center" vertical="center" shrinkToFit="1"/>
    </xf>
    <xf numFmtId="0" fontId="33" fillId="2" borderId="42" xfId="3" applyNumberFormat="1" applyFont="1" applyFill="1" applyBorder="1" applyAlignment="1">
      <alignment horizontal="center" vertical="center" shrinkToFit="1"/>
    </xf>
    <xf numFmtId="0" fontId="31" fillId="2" borderId="43" xfId="3" applyNumberFormat="1" applyFont="1" applyFill="1" applyBorder="1" applyAlignment="1" applyProtection="1">
      <alignment horizontal="center" vertical="center" shrinkToFit="1"/>
      <protection locked="0"/>
    </xf>
    <xf numFmtId="0" fontId="31" fillId="2" borderId="42" xfId="3" applyFont="1" applyFill="1" applyBorder="1" applyAlignment="1">
      <alignment horizontal="center" vertical="center" shrinkToFit="1"/>
    </xf>
    <xf numFmtId="0" fontId="31" fillId="2" borderId="43" xfId="0" applyNumberFormat="1" applyFont="1" applyFill="1" applyBorder="1" applyAlignment="1">
      <alignment horizontal="center" vertical="center" shrinkToFit="1"/>
    </xf>
    <xf numFmtId="0" fontId="31" fillId="2" borderId="42" xfId="3" applyNumberFormat="1" applyFont="1" applyFill="1" applyBorder="1" applyAlignment="1" applyProtection="1">
      <alignment horizontal="center" vertical="center" shrinkToFit="1"/>
      <protection locked="0"/>
    </xf>
    <xf numFmtId="0" fontId="31" fillId="2" borderId="43" xfId="3" applyFont="1" applyFill="1" applyBorder="1" applyAlignment="1">
      <alignment horizontal="center" vertical="center" shrinkToFit="1"/>
    </xf>
    <xf numFmtId="0" fontId="31" fillId="2" borderId="35" xfId="0" applyNumberFormat="1" applyFont="1" applyFill="1" applyBorder="1" applyAlignment="1">
      <alignment vertical="center" shrinkToFit="1"/>
    </xf>
    <xf numFmtId="180" fontId="31" fillId="2" borderId="35" xfId="0" applyNumberFormat="1" applyFont="1" applyFill="1" applyBorder="1" applyAlignment="1">
      <alignment vertical="center" shrinkToFit="1"/>
    </xf>
    <xf numFmtId="0" fontId="31" fillId="2" borderId="55" xfId="3" applyNumberFormat="1" applyFont="1" applyFill="1" applyBorder="1" applyAlignment="1">
      <alignment horizontal="right" vertical="center" shrinkToFit="1"/>
    </xf>
    <xf numFmtId="0" fontId="31" fillId="2" borderId="56" xfId="3" applyNumberFormat="1" applyFont="1" applyFill="1" applyBorder="1" applyAlignment="1">
      <alignment horizontal="right" vertical="center" shrinkToFit="1"/>
    </xf>
    <xf numFmtId="0" fontId="33" fillId="2" borderId="56" xfId="3" applyNumberFormat="1" applyFont="1" applyFill="1" applyBorder="1" applyAlignment="1">
      <alignment horizontal="right" vertical="center" shrinkToFit="1"/>
    </xf>
    <xf numFmtId="0" fontId="31" fillId="2" borderId="57" xfId="3" applyNumberFormat="1" applyFont="1" applyFill="1" applyBorder="1" applyAlignment="1" applyProtection="1">
      <alignment horizontal="right" vertical="center" shrinkToFit="1"/>
      <protection locked="0"/>
    </xf>
    <xf numFmtId="0" fontId="31" fillId="2" borderId="56" xfId="0" applyNumberFormat="1" applyFont="1" applyFill="1" applyBorder="1" applyAlignment="1">
      <alignment horizontal="right" vertical="center" shrinkToFit="1"/>
    </xf>
    <xf numFmtId="0" fontId="31" fillId="2" borderId="56" xfId="3" applyFont="1" applyFill="1" applyBorder="1" applyAlignment="1">
      <alignment horizontal="right" vertical="center" shrinkToFit="1"/>
    </xf>
    <xf numFmtId="0" fontId="31" fillId="2" borderId="57" xfId="0" applyNumberFormat="1" applyFont="1" applyFill="1" applyBorder="1" applyAlignment="1">
      <alignment horizontal="right" vertical="center" shrinkToFit="1"/>
    </xf>
    <xf numFmtId="0" fontId="31" fillId="2" borderId="57" xfId="3" applyFont="1" applyFill="1" applyBorder="1" applyAlignment="1">
      <alignment horizontal="right" vertical="center" shrinkToFit="1"/>
    </xf>
    <xf numFmtId="0" fontId="38" fillId="2" borderId="42" xfId="3" applyNumberFormat="1" applyFont="1" applyFill="1" applyBorder="1" applyAlignment="1">
      <alignment horizontal="center" vertical="center" shrinkToFit="1"/>
    </xf>
    <xf numFmtId="0" fontId="31" fillId="2" borderId="21" xfId="0" applyNumberFormat="1" applyFont="1" applyFill="1" applyBorder="1" applyAlignment="1" applyProtection="1">
      <alignment horizontal="right" vertical="center" shrinkToFit="1"/>
      <protection locked="0"/>
    </xf>
    <xf numFmtId="0" fontId="31" fillId="2" borderId="21" xfId="3" applyNumberFormat="1" applyFont="1" applyFill="1" applyBorder="1" applyAlignment="1" applyProtection="1">
      <alignment horizontal="right" vertical="center" shrinkToFit="1"/>
      <protection locked="0"/>
    </xf>
    <xf numFmtId="0" fontId="31" fillId="2" borderId="15" xfId="0" applyNumberFormat="1" applyFont="1" applyFill="1" applyBorder="1" applyAlignment="1">
      <alignment horizontal="right" vertical="center" shrinkToFit="1"/>
    </xf>
    <xf numFmtId="180" fontId="31" fillId="2" borderId="15" xfId="0" applyNumberFormat="1" applyFont="1" applyFill="1" applyBorder="1" applyAlignment="1">
      <alignment horizontal="right" vertical="center" shrinkToFit="1"/>
    </xf>
    <xf numFmtId="0" fontId="31" fillId="2" borderId="56" xfId="0" applyNumberFormat="1" applyFont="1" applyFill="1" applyBorder="1" applyAlignment="1" applyProtection="1">
      <alignment horizontal="right" vertical="center" shrinkToFit="1"/>
      <protection locked="0"/>
    </xf>
    <xf numFmtId="0" fontId="31" fillId="2" borderId="56" xfId="3" applyNumberFormat="1" applyFont="1" applyFill="1" applyBorder="1" applyAlignment="1" applyProtection="1">
      <alignment horizontal="right" vertical="center" shrinkToFit="1"/>
      <protection locked="0"/>
    </xf>
    <xf numFmtId="0" fontId="31" fillId="2" borderId="29" xfId="0" applyNumberFormat="1" applyFont="1" applyFill="1" applyBorder="1" applyAlignment="1">
      <alignment horizontal="right" vertical="center" shrinkToFit="1"/>
    </xf>
    <xf numFmtId="180" fontId="31" fillId="2" borderId="29" xfId="0" applyNumberFormat="1" applyFont="1" applyFill="1" applyBorder="1" applyAlignment="1">
      <alignment horizontal="right" vertical="center" shrinkToFit="1"/>
    </xf>
    <xf numFmtId="49" fontId="30" fillId="0" borderId="13" xfId="3" applyNumberFormat="1" applyFont="1" applyFill="1" applyBorder="1" applyAlignment="1">
      <alignment vertical="center" wrapText="1" shrinkToFit="1"/>
    </xf>
    <xf numFmtId="49" fontId="31" fillId="0" borderId="13" xfId="3" applyNumberFormat="1" applyFont="1" applyFill="1" applyBorder="1" applyAlignment="1">
      <alignment vertical="center" wrapText="1" shrinkToFit="1"/>
    </xf>
    <xf numFmtId="0" fontId="32" fillId="0" borderId="13" xfId="3" applyNumberFormat="1" applyFont="1" applyFill="1" applyBorder="1" applyAlignment="1">
      <alignment vertical="center" wrapText="1" shrinkToFit="1"/>
    </xf>
    <xf numFmtId="0" fontId="35" fillId="0" borderId="13" xfId="3" applyNumberFormat="1" applyFont="1" applyFill="1" applyBorder="1" applyAlignment="1">
      <alignment vertical="center" wrapText="1" shrinkToFit="1"/>
    </xf>
    <xf numFmtId="0" fontId="30" fillId="0" borderId="0" xfId="0" applyFont="1" applyFill="1" applyAlignment="1">
      <alignment vertical="center" wrapText="1"/>
    </xf>
    <xf numFmtId="0" fontId="30" fillId="0" borderId="0" xfId="0" applyNumberFormat="1" applyFont="1" applyFill="1" applyBorder="1" applyAlignment="1">
      <alignment horizontal="center" vertical="center" wrapText="1" shrinkToFit="1"/>
    </xf>
    <xf numFmtId="181" fontId="31" fillId="0" borderId="0" xfId="0" applyNumberFormat="1" applyFont="1" applyFill="1" applyBorder="1" applyAlignment="1">
      <alignment horizontal="right" vertical="center" shrinkToFit="1"/>
    </xf>
    <xf numFmtId="181" fontId="30" fillId="0" borderId="0" xfId="0" applyNumberFormat="1" applyFont="1" applyFill="1" applyAlignment="1">
      <alignment horizontal="right" vertical="center"/>
    </xf>
    <xf numFmtId="0" fontId="30" fillId="0" borderId="0" xfId="0" applyFont="1" applyFill="1" applyAlignment="1">
      <alignment vertical="center"/>
    </xf>
    <xf numFmtId="181" fontId="42" fillId="0" borderId="1" xfId="0" applyNumberFormat="1" applyFont="1" applyFill="1" applyBorder="1" applyAlignment="1">
      <alignment horizontal="right" vertical="center" shrinkToFit="1"/>
    </xf>
    <xf numFmtId="0" fontId="30" fillId="0" borderId="0" xfId="0" applyFont="1" applyFill="1" applyAlignment="1">
      <alignment horizontal="center" vertical="center" wrapText="1"/>
    </xf>
    <xf numFmtId="0" fontId="30" fillId="0" borderId="5" xfId="3" applyNumberFormat="1" applyFont="1" applyFill="1" applyBorder="1" applyAlignment="1" applyProtection="1">
      <alignment vertical="center" wrapText="1" shrinkToFit="1"/>
      <protection locked="0"/>
    </xf>
    <xf numFmtId="0" fontId="30" fillId="0" borderId="0" xfId="3" applyFont="1" applyFill="1" applyAlignment="1">
      <alignment vertical="center" wrapText="1"/>
    </xf>
    <xf numFmtId="0" fontId="30" fillId="0" borderId="13" xfId="3" applyNumberFormat="1" applyFont="1" applyFill="1" applyBorder="1" applyAlignment="1">
      <alignment vertical="center" wrapText="1" shrinkToFit="1"/>
    </xf>
    <xf numFmtId="0" fontId="30" fillId="0" borderId="13" xfId="3" applyNumberFormat="1" applyFont="1" applyFill="1" applyBorder="1" applyAlignment="1" applyProtection="1">
      <alignment vertical="center" wrapText="1" shrinkToFit="1"/>
      <protection locked="0"/>
    </xf>
    <xf numFmtId="0" fontId="30" fillId="0" borderId="13" xfId="3" applyNumberFormat="1" applyFont="1" applyFill="1" applyBorder="1" applyAlignment="1" applyProtection="1">
      <alignment vertical="center" wrapText="1"/>
      <protection locked="0"/>
    </xf>
    <xf numFmtId="0" fontId="30" fillId="0" borderId="6" xfId="3" applyNumberFormat="1" applyFont="1" applyFill="1" applyBorder="1" applyAlignment="1" applyProtection="1">
      <alignment vertical="center" wrapText="1"/>
      <protection locked="0"/>
    </xf>
    <xf numFmtId="176" fontId="31" fillId="0" borderId="12" xfId="0" applyNumberFormat="1" applyFont="1" applyFill="1" applyBorder="1" applyAlignment="1">
      <alignment horizontal="right" vertical="center" wrapText="1" shrinkToFit="1"/>
    </xf>
    <xf numFmtId="176" fontId="31" fillId="0" borderId="13" xfId="0" applyNumberFormat="1" applyFont="1" applyFill="1" applyBorder="1" applyAlignment="1">
      <alignment horizontal="right" vertical="center" wrapText="1" shrinkToFit="1"/>
    </xf>
    <xf numFmtId="0" fontId="30" fillId="0" borderId="53" xfId="3" applyNumberFormat="1" applyFont="1" applyFill="1" applyBorder="1" applyAlignment="1">
      <alignment vertical="center" wrapText="1" shrinkToFit="1"/>
    </xf>
    <xf numFmtId="0" fontId="31" fillId="0" borderId="65" xfId="3" applyNumberFormat="1" applyFont="1" applyFill="1" applyBorder="1" applyAlignment="1">
      <alignment vertical="center" wrapText="1" shrinkToFit="1"/>
    </xf>
    <xf numFmtId="0" fontId="31" fillId="0" borderId="53" xfId="0" applyNumberFormat="1" applyFont="1" applyFill="1" applyBorder="1" applyAlignment="1">
      <alignment vertical="center" wrapText="1" shrinkToFit="1"/>
    </xf>
    <xf numFmtId="0" fontId="32" fillId="0" borderId="13" xfId="0" applyNumberFormat="1" applyFont="1" applyFill="1" applyBorder="1" applyAlignment="1">
      <alignment vertical="center" wrapText="1" shrinkToFit="1"/>
    </xf>
    <xf numFmtId="0" fontId="30" fillId="0" borderId="12" xfId="3" applyNumberFormat="1" applyFont="1" applyFill="1" applyBorder="1" applyAlignment="1">
      <alignment vertical="center" wrapText="1" shrinkToFit="1"/>
    </xf>
    <xf numFmtId="0" fontId="30" fillId="0" borderId="13" xfId="3" applyNumberFormat="1" applyFont="1" applyFill="1" applyBorder="1" applyAlignment="1">
      <alignment vertical="top" wrapText="1" shrinkToFit="1"/>
    </xf>
    <xf numFmtId="0" fontId="30" fillId="0" borderId="13" xfId="3" applyFont="1" applyFill="1" applyBorder="1" applyAlignment="1">
      <alignment vertical="center" wrapText="1" shrinkToFit="1"/>
    </xf>
    <xf numFmtId="0" fontId="33" fillId="0" borderId="0" xfId="0" applyFont="1" applyFill="1" applyAlignment="1">
      <alignment vertical="center" wrapText="1"/>
    </xf>
    <xf numFmtId="0" fontId="30" fillId="0" borderId="65" xfId="3" applyNumberFormat="1" applyFont="1" applyFill="1" applyBorder="1" applyAlignment="1">
      <alignment vertical="center" wrapText="1" shrinkToFit="1"/>
    </xf>
    <xf numFmtId="0" fontId="30" fillId="0" borderId="14" xfId="3" applyNumberFormat="1" applyFont="1" applyFill="1" applyBorder="1" applyAlignment="1">
      <alignment vertical="center" wrapText="1" shrinkToFit="1"/>
    </xf>
    <xf numFmtId="0" fontId="32" fillId="0" borderId="65" xfId="3" applyNumberFormat="1" applyFont="1" applyFill="1" applyBorder="1" applyAlignment="1">
      <alignment vertical="center" wrapText="1" shrinkToFit="1"/>
    </xf>
    <xf numFmtId="0" fontId="30" fillId="0" borderId="65" xfId="3" applyNumberFormat="1" applyFont="1" applyFill="1" applyBorder="1" applyAlignment="1">
      <alignment horizontal="left" vertical="center" wrapText="1" shrinkToFit="1"/>
    </xf>
    <xf numFmtId="0" fontId="30" fillId="0" borderId="27" xfId="0" applyFont="1" applyFill="1" applyBorder="1" applyAlignment="1">
      <alignment vertical="center" wrapText="1"/>
    </xf>
    <xf numFmtId="0" fontId="30" fillId="0" borderId="0" xfId="0" applyFont="1" applyFill="1" applyBorder="1" applyAlignment="1">
      <alignment vertical="center" wrapText="1"/>
    </xf>
    <xf numFmtId="0" fontId="30" fillId="0" borderId="0" xfId="3" applyFont="1" applyFill="1" applyBorder="1" applyAlignment="1">
      <alignment vertical="center" wrapText="1"/>
    </xf>
    <xf numFmtId="0" fontId="30" fillId="0" borderId="14" xfId="3" applyFont="1" applyFill="1" applyBorder="1" applyAlignment="1">
      <alignment vertical="center" wrapText="1" shrinkToFit="1"/>
    </xf>
    <xf numFmtId="181" fontId="31" fillId="0" borderId="0" xfId="0" applyNumberFormat="1" applyFont="1" applyFill="1" applyAlignment="1">
      <alignment horizontal="right" vertical="center"/>
    </xf>
    <xf numFmtId="0" fontId="30" fillId="0" borderId="4" xfId="0" applyNumberFormat="1" applyFont="1" applyFill="1" applyBorder="1" applyAlignment="1">
      <alignment horizontal="center" vertical="center" wrapText="1" shrinkToFit="1"/>
    </xf>
    <xf numFmtId="0" fontId="30" fillId="0" borderId="5" xfId="3" applyNumberFormat="1" applyFont="1" applyFill="1" applyBorder="1" applyAlignment="1">
      <alignment vertical="center" wrapText="1" shrinkToFit="1"/>
    </xf>
    <xf numFmtId="0" fontId="31" fillId="0" borderId="6" xfId="3" applyNumberFormat="1" applyFont="1" applyFill="1" applyBorder="1" applyAlignment="1">
      <alignment vertical="center" wrapText="1" shrinkToFit="1"/>
    </xf>
    <xf numFmtId="0" fontId="32" fillId="0" borderId="53" xfId="3" applyNumberFormat="1" applyFont="1" applyFill="1" applyBorder="1" applyAlignment="1">
      <alignment vertical="center" wrapText="1" shrinkToFit="1"/>
    </xf>
    <xf numFmtId="0" fontId="31" fillId="0" borderId="14" xfId="3" applyNumberFormat="1" applyFont="1" applyFill="1" applyBorder="1" applyAlignment="1">
      <alignment vertical="center" wrapText="1" shrinkToFit="1"/>
    </xf>
    <xf numFmtId="0" fontId="30" fillId="0" borderId="6" xfId="3" applyNumberFormat="1" applyFont="1" applyFill="1" applyBorder="1" applyAlignment="1">
      <alignment vertical="center" wrapText="1" shrinkToFit="1"/>
    </xf>
    <xf numFmtId="0" fontId="32" fillId="0" borderId="12" xfId="3" applyNumberFormat="1" applyFont="1" applyFill="1" applyBorder="1" applyAlignment="1">
      <alignment vertical="center" wrapText="1" shrinkToFit="1"/>
    </xf>
    <xf numFmtId="0" fontId="31" fillId="0" borderId="6" xfId="3" applyFont="1" applyFill="1" applyBorder="1" applyAlignment="1">
      <alignment vertical="center" wrapText="1" shrinkToFit="1"/>
    </xf>
    <xf numFmtId="0" fontId="31" fillId="0" borderId="0" xfId="3" applyFont="1" applyFill="1" applyAlignment="1">
      <alignment vertical="center" wrapText="1"/>
    </xf>
    <xf numFmtId="0" fontId="32" fillId="0" borderId="14" xfId="0" applyNumberFormat="1" applyFont="1" applyFill="1" applyBorder="1" applyAlignment="1">
      <alignment vertical="center" wrapText="1" shrinkToFit="1"/>
    </xf>
    <xf numFmtId="0" fontId="30" fillId="0" borderId="66" xfId="3" applyFont="1" applyFill="1" applyBorder="1" applyAlignment="1">
      <alignment horizontal="center" vertical="center" wrapText="1" shrinkToFit="1"/>
    </xf>
    <xf numFmtId="0" fontId="30" fillId="0" borderId="65" xfId="3" applyFont="1" applyFill="1" applyBorder="1" applyAlignment="1">
      <alignment vertical="center" wrapText="1" shrinkToFit="1"/>
    </xf>
    <xf numFmtId="0" fontId="30" fillId="0" borderId="28" xfId="0" applyFont="1" applyFill="1" applyBorder="1" applyAlignment="1">
      <alignment vertical="center" wrapText="1"/>
    </xf>
    <xf numFmtId="176" fontId="31" fillId="0" borderId="12" xfId="0" applyNumberFormat="1" applyFont="1" applyFill="1" applyBorder="1" applyAlignment="1">
      <alignment vertical="center" wrapText="1" shrinkToFit="1"/>
    </xf>
    <xf numFmtId="176" fontId="31" fillId="0" borderId="13" xfId="0" applyNumberFormat="1" applyFont="1" applyFill="1" applyBorder="1" applyAlignment="1">
      <alignment vertical="center" wrapText="1" shrinkToFit="1"/>
    </xf>
    <xf numFmtId="0" fontId="32" fillId="0" borderId="0" xfId="0" applyFont="1" applyFill="1" applyAlignment="1">
      <alignment vertical="center" wrapText="1"/>
    </xf>
    <xf numFmtId="0" fontId="31" fillId="0" borderId="39" xfId="3" applyNumberFormat="1" applyFont="1" applyFill="1" applyBorder="1" applyAlignment="1">
      <alignment vertical="center" wrapText="1" shrinkToFit="1"/>
    </xf>
    <xf numFmtId="0" fontId="31" fillId="0" borderId="63" xfId="3" applyFont="1" applyFill="1" applyBorder="1" applyAlignment="1">
      <alignment vertical="center" wrapText="1" shrinkToFit="1"/>
    </xf>
    <xf numFmtId="0" fontId="32" fillId="0" borderId="39" xfId="0" applyNumberFormat="1" applyFont="1" applyFill="1" applyBorder="1" applyAlignment="1">
      <alignment vertical="center" wrapText="1" shrinkToFit="1"/>
    </xf>
    <xf numFmtId="0" fontId="30" fillId="0" borderId="39" xfId="3" applyNumberFormat="1" applyFont="1" applyFill="1" applyBorder="1" applyAlignment="1">
      <alignment vertical="center" wrapText="1" shrinkToFit="1"/>
    </xf>
    <xf numFmtId="0" fontId="30" fillId="0" borderId="64" xfId="3" applyNumberFormat="1" applyFont="1" applyFill="1" applyBorder="1" applyAlignment="1">
      <alignment vertical="center" wrapText="1" shrinkToFit="1"/>
    </xf>
    <xf numFmtId="0" fontId="30" fillId="0" borderId="4" xfId="3" applyFont="1" applyFill="1" applyBorder="1" applyAlignment="1">
      <alignment vertical="center" wrapText="1" shrinkToFit="1"/>
    </xf>
    <xf numFmtId="0" fontId="31" fillId="0" borderId="39" xfId="3" applyNumberFormat="1" applyFont="1" applyFill="1" applyBorder="1" applyAlignment="1" applyProtection="1">
      <alignment vertical="center" wrapText="1" shrinkToFit="1"/>
      <protection locked="0"/>
    </xf>
    <xf numFmtId="0" fontId="30" fillId="0" borderId="39" xfId="3" applyNumberFormat="1" applyFont="1" applyFill="1" applyBorder="1" applyAlignment="1" applyProtection="1">
      <alignment vertical="center" wrapText="1" shrinkToFit="1"/>
      <protection locked="0"/>
    </xf>
    <xf numFmtId="0" fontId="31" fillId="0" borderId="39" xfId="3" applyNumberFormat="1" applyFont="1" applyFill="1" applyBorder="1" applyAlignment="1" applyProtection="1">
      <alignment horizontal="left" vertical="center" wrapText="1"/>
      <protection locked="0"/>
    </xf>
    <xf numFmtId="0" fontId="31" fillId="0" borderId="39" xfId="0" applyFont="1" applyFill="1" applyBorder="1" applyAlignment="1">
      <alignment horizontal="center" vertical="center" wrapText="1" shrinkToFit="1"/>
    </xf>
    <xf numFmtId="0" fontId="31" fillId="0" borderId="40" xfId="0" applyFont="1" applyFill="1" applyBorder="1" applyAlignment="1">
      <alignment horizontal="center" vertical="center" wrapText="1" shrinkToFit="1"/>
    </xf>
    <xf numFmtId="0" fontId="31" fillId="0" borderId="66" xfId="0" applyFont="1" applyFill="1" applyBorder="1" applyAlignment="1">
      <alignment horizontal="center" vertical="center" wrapText="1" shrinkToFit="1"/>
    </xf>
    <xf numFmtId="0" fontId="30" fillId="0" borderId="39" xfId="3" applyFont="1" applyFill="1" applyBorder="1" applyAlignment="1">
      <alignment horizontal="center" vertical="center" wrapText="1" shrinkToFit="1"/>
    </xf>
    <xf numFmtId="0" fontId="31" fillId="0" borderId="71" xfId="0" applyFont="1" applyFill="1" applyBorder="1" applyAlignment="1">
      <alignment horizontal="center" vertical="center" wrapText="1" shrinkToFit="1"/>
    </xf>
    <xf numFmtId="0" fontId="31" fillId="0" borderId="38" xfId="0" applyFont="1" applyFill="1" applyBorder="1" applyAlignment="1">
      <alignment horizontal="center" vertical="center" wrapText="1" shrinkToFit="1"/>
    </xf>
    <xf numFmtId="49" fontId="30" fillId="0" borderId="65" xfId="3" applyNumberFormat="1" applyFont="1" applyFill="1" applyBorder="1" applyAlignment="1">
      <alignment horizontal="center" vertical="center" wrapText="1" shrinkToFit="1"/>
    </xf>
    <xf numFmtId="0" fontId="31" fillId="0" borderId="63" xfId="0" applyFont="1" applyFill="1" applyBorder="1" applyAlignment="1">
      <alignment horizontal="center" vertical="center" wrapText="1" shrinkToFit="1"/>
    </xf>
    <xf numFmtId="0" fontId="31" fillId="0" borderId="75" xfId="0" applyFont="1" applyFill="1" applyBorder="1" applyAlignment="1">
      <alignment horizontal="center" vertical="center" wrapText="1" shrinkToFit="1"/>
    </xf>
    <xf numFmtId="0" fontId="30" fillId="0" borderId="38" xfId="3" applyFont="1" applyFill="1" applyBorder="1" applyAlignment="1">
      <alignment horizontal="center" vertical="center" wrapText="1" shrinkToFit="1"/>
    </xf>
    <xf numFmtId="0" fontId="30" fillId="0" borderId="6" xfId="3" applyFont="1" applyFill="1" applyBorder="1" applyAlignment="1">
      <alignment horizontal="center" vertical="center" wrapText="1" shrinkToFit="1"/>
    </xf>
    <xf numFmtId="0" fontId="31" fillId="0" borderId="5" xfId="0" applyFont="1" applyFill="1" applyBorder="1" applyAlignment="1">
      <alignment horizontal="center" vertical="center" wrapText="1"/>
    </xf>
    <xf numFmtId="0" fontId="30" fillId="0" borderId="39" xfId="0" applyFont="1" applyFill="1" applyBorder="1" applyAlignment="1">
      <alignment horizontal="center" vertical="center" wrapText="1"/>
    </xf>
    <xf numFmtId="0" fontId="32" fillId="0" borderId="6" xfId="0" applyFont="1" applyFill="1" applyBorder="1" applyAlignment="1">
      <alignment horizontal="center" vertical="center" wrapText="1" shrinkToFit="1"/>
    </xf>
    <xf numFmtId="0" fontId="31" fillId="0" borderId="36" xfId="0" applyFont="1" applyFill="1" applyBorder="1" applyAlignment="1">
      <alignment vertical="center" textRotation="255" wrapText="1" shrinkToFit="1"/>
    </xf>
    <xf numFmtId="181" fontId="30" fillId="0" borderId="4" xfId="3" applyNumberFormat="1" applyFont="1" applyFill="1" applyBorder="1" applyAlignment="1" applyProtection="1">
      <alignment horizontal="right" vertical="center" wrapText="1" shrinkToFit="1"/>
      <protection locked="0"/>
    </xf>
    <xf numFmtId="181" fontId="30" fillId="0" borderId="13" xfId="3" applyNumberFormat="1" applyFont="1" applyFill="1" applyBorder="1" applyAlignment="1">
      <alignment horizontal="right" vertical="center" wrapText="1" shrinkToFit="1"/>
    </xf>
    <xf numFmtId="181" fontId="30" fillId="0" borderId="13" xfId="3" applyNumberFormat="1" applyFont="1" applyFill="1" applyBorder="1" applyAlignment="1" applyProtection="1">
      <alignment horizontal="right" vertical="center" wrapText="1" shrinkToFit="1"/>
      <protection locked="0"/>
    </xf>
    <xf numFmtId="181" fontId="31" fillId="0" borderId="13" xfId="3" applyNumberFormat="1" applyFont="1" applyFill="1" applyBorder="1" applyAlignment="1" applyProtection="1">
      <alignment horizontal="right" vertical="center" wrapText="1" shrinkToFit="1"/>
      <protection locked="0"/>
    </xf>
    <xf numFmtId="181" fontId="31" fillId="0" borderId="6" xfId="3" applyNumberFormat="1" applyFont="1" applyFill="1" applyBorder="1" applyAlignment="1" applyProtection="1">
      <alignment horizontal="right" vertical="center" wrapText="1" shrinkToFit="1"/>
      <protection locked="0"/>
    </xf>
    <xf numFmtId="181" fontId="31" fillId="0" borderId="13" xfId="3" applyNumberFormat="1" applyFont="1" applyFill="1" applyBorder="1" applyAlignment="1">
      <alignment horizontal="right" vertical="center" wrapText="1" shrinkToFit="1"/>
    </xf>
    <xf numFmtId="181" fontId="30" fillId="0" borderId="53" xfId="3" applyNumberFormat="1" applyFont="1" applyFill="1" applyBorder="1" applyAlignment="1">
      <alignment horizontal="right" vertical="center" wrapText="1" shrinkToFit="1"/>
    </xf>
    <xf numFmtId="181" fontId="30" fillId="0" borderId="65" xfId="3" applyNumberFormat="1" applyFont="1" applyFill="1" applyBorder="1" applyAlignment="1">
      <alignment horizontal="right" vertical="center" wrapText="1" shrinkToFit="1"/>
    </xf>
    <xf numFmtId="176" fontId="30" fillId="0" borderId="13" xfId="0" applyNumberFormat="1" applyFont="1" applyFill="1" applyBorder="1" applyAlignment="1" applyProtection="1">
      <alignment vertical="center" wrapText="1" shrinkToFit="1"/>
      <protection locked="0"/>
    </xf>
    <xf numFmtId="181" fontId="32" fillId="0" borderId="13" xfId="3" applyNumberFormat="1" applyFont="1" applyFill="1" applyBorder="1" applyAlignment="1">
      <alignment horizontal="right" vertical="center" wrapText="1" shrinkToFit="1"/>
    </xf>
    <xf numFmtId="181" fontId="32" fillId="0" borderId="13" xfId="0" applyNumberFormat="1" applyFont="1" applyFill="1" applyBorder="1" applyAlignment="1">
      <alignment horizontal="right" vertical="center" wrapText="1" shrinkToFit="1"/>
    </xf>
    <xf numFmtId="181" fontId="33" fillId="0" borderId="13" xfId="3" applyNumberFormat="1" applyFont="1" applyFill="1" applyBorder="1" applyAlignment="1">
      <alignment horizontal="right" vertical="center" wrapText="1" shrinkToFit="1"/>
    </xf>
    <xf numFmtId="0" fontId="45" fillId="0" borderId="0" xfId="0" applyNumberFormat="1" applyFont="1" applyFill="1" applyBorder="1" applyAlignment="1" applyProtection="1">
      <alignment vertical="center" wrapText="1" shrinkToFit="1"/>
      <protection locked="0"/>
    </xf>
    <xf numFmtId="0" fontId="33" fillId="0" borderId="0" xfId="0" applyNumberFormat="1" applyFont="1" applyFill="1" applyBorder="1" applyAlignment="1" applyProtection="1">
      <alignment vertical="center" wrapText="1" shrinkToFit="1"/>
      <protection locked="0"/>
    </xf>
    <xf numFmtId="181" fontId="31" fillId="0" borderId="13" xfId="0" applyNumberFormat="1" applyFont="1" applyFill="1" applyBorder="1" applyAlignment="1">
      <alignment horizontal="right" vertical="center" wrapText="1" shrinkToFit="1"/>
    </xf>
    <xf numFmtId="176" fontId="30" fillId="0" borderId="6" xfId="3" applyNumberFormat="1" applyFont="1" applyFill="1" applyBorder="1" applyAlignment="1" applyProtection="1">
      <alignment vertical="center" wrapText="1" shrinkToFit="1"/>
      <protection locked="0"/>
    </xf>
    <xf numFmtId="181" fontId="30" fillId="0" borderId="12" xfId="3" applyNumberFormat="1" applyFont="1" applyFill="1" applyBorder="1" applyAlignment="1">
      <alignment horizontal="right" vertical="center" wrapText="1" shrinkToFit="1"/>
    </xf>
    <xf numFmtId="181" fontId="31" fillId="0" borderId="12" xfId="3" applyNumberFormat="1" applyFont="1" applyFill="1" applyBorder="1" applyAlignment="1">
      <alignment horizontal="right" vertical="center" wrapText="1" shrinkToFit="1"/>
    </xf>
    <xf numFmtId="181" fontId="30" fillId="0" borderId="14" xfId="3" applyNumberFormat="1" applyFont="1" applyFill="1" applyBorder="1" applyAlignment="1">
      <alignment horizontal="right" vertical="center" wrapText="1" shrinkToFit="1"/>
    </xf>
    <xf numFmtId="181" fontId="31" fillId="0" borderId="65" xfId="3" applyNumberFormat="1" applyFont="1" applyFill="1" applyBorder="1" applyAlignment="1">
      <alignment horizontal="right" vertical="center" wrapText="1" shrinkToFit="1"/>
    </xf>
    <xf numFmtId="181" fontId="31" fillId="0" borderId="14" xfId="0" applyNumberFormat="1" applyFont="1" applyFill="1" applyBorder="1" applyAlignment="1">
      <alignment horizontal="right" vertical="center" wrapText="1" shrinkToFit="1"/>
    </xf>
    <xf numFmtId="181" fontId="30" fillId="0" borderId="5" xfId="3" applyNumberFormat="1" applyFont="1" applyFill="1" applyBorder="1" applyAlignment="1">
      <alignment horizontal="right" vertical="center" wrapText="1"/>
    </xf>
    <xf numFmtId="181" fontId="30" fillId="0" borderId="53" xfId="3" applyNumberFormat="1" applyFont="1" applyFill="1" applyBorder="1" applyAlignment="1">
      <alignment horizontal="right" vertical="center" wrapText="1"/>
    </xf>
    <xf numFmtId="181" fontId="31" fillId="0" borderId="65" xfId="0" applyNumberFormat="1" applyFont="1" applyFill="1" applyBorder="1" applyAlignment="1">
      <alignment horizontal="right" vertical="center" wrapText="1" shrinkToFit="1"/>
    </xf>
    <xf numFmtId="181" fontId="31" fillId="0" borderId="5" xfId="3" applyNumberFormat="1" applyFont="1" applyFill="1" applyBorder="1" applyAlignment="1">
      <alignment horizontal="right" vertical="center" wrapText="1" shrinkToFit="1"/>
    </xf>
    <xf numFmtId="181" fontId="30" fillId="0" borderId="5" xfId="3" applyNumberFormat="1" applyFont="1" applyFill="1" applyBorder="1" applyAlignment="1">
      <alignment horizontal="right" vertical="center" wrapText="1" shrinkToFit="1"/>
    </xf>
    <xf numFmtId="181" fontId="31" fillId="0" borderId="6" xfId="3" applyNumberFormat="1" applyFont="1" applyFill="1" applyBorder="1" applyAlignment="1">
      <alignment horizontal="right" vertical="center" wrapText="1" shrinkToFit="1"/>
    </xf>
    <xf numFmtId="176" fontId="31" fillId="0" borderId="13" xfId="0" applyNumberFormat="1" applyFont="1" applyFill="1" applyBorder="1" applyAlignment="1" applyProtection="1">
      <alignment vertical="center" wrapText="1" shrinkToFit="1"/>
      <protection locked="0"/>
    </xf>
    <xf numFmtId="181" fontId="31" fillId="0" borderId="53" xfId="3" applyNumberFormat="1" applyFont="1" applyFill="1" applyBorder="1" applyAlignment="1">
      <alignment horizontal="right" vertical="center" wrapText="1" shrinkToFit="1"/>
    </xf>
    <xf numFmtId="181" fontId="31" fillId="0" borderId="53" xfId="0" applyNumberFormat="1" applyFont="1" applyFill="1" applyBorder="1" applyAlignment="1">
      <alignment horizontal="right" vertical="center" wrapText="1" shrinkToFit="1"/>
    </xf>
    <xf numFmtId="181" fontId="32" fillId="0" borderId="53" xfId="3" applyNumberFormat="1" applyFont="1" applyFill="1" applyBorder="1" applyAlignment="1">
      <alignment horizontal="right" vertical="center" wrapText="1" shrinkToFit="1"/>
    </xf>
    <xf numFmtId="181" fontId="30" fillId="0" borderId="53" xfId="3" applyNumberFormat="1" applyFont="1" applyFill="1" applyBorder="1" applyAlignment="1" applyProtection="1">
      <alignment horizontal="right" vertical="center" wrapText="1" shrinkToFit="1"/>
      <protection locked="0"/>
    </xf>
    <xf numFmtId="181" fontId="31" fillId="0" borderId="39" xfId="0" applyNumberFormat="1" applyFont="1" applyFill="1" applyBorder="1" applyAlignment="1">
      <alignment horizontal="right" vertical="center" wrapText="1" shrinkToFit="1"/>
    </xf>
    <xf numFmtId="176" fontId="30" fillId="0" borderId="39" xfId="0" applyNumberFormat="1" applyFont="1" applyFill="1" applyBorder="1" applyAlignment="1" applyProtection="1">
      <alignment vertical="center" wrapText="1" shrinkToFit="1"/>
      <protection locked="0"/>
    </xf>
    <xf numFmtId="181" fontId="31" fillId="0" borderId="14" xfId="3" applyNumberFormat="1" applyFont="1" applyFill="1" applyBorder="1" applyAlignment="1">
      <alignment horizontal="right" vertical="center" wrapText="1" shrinkToFit="1"/>
    </xf>
    <xf numFmtId="176" fontId="30" fillId="0" borderId="13" xfId="3" applyNumberFormat="1" applyFont="1" applyFill="1" applyBorder="1" applyAlignment="1" applyProtection="1">
      <alignment vertical="center" wrapText="1" shrinkToFit="1"/>
      <protection locked="0"/>
    </xf>
    <xf numFmtId="181" fontId="32" fillId="0" borderId="12" xfId="3" applyNumberFormat="1" applyFont="1" applyFill="1" applyBorder="1" applyAlignment="1">
      <alignment horizontal="right" vertical="center" wrapText="1" shrinkToFit="1"/>
    </xf>
    <xf numFmtId="181" fontId="33" fillId="0" borderId="13" xfId="0" applyNumberFormat="1" applyFont="1" applyFill="1" applyBorder="1" applyAlignment="1">
      <alignment horizontal="right" vertical="center" wrapText="1" shrinkToFit="1"/>
    </xf>
    <xf numFmtId="181" fontId="32" fillId="0" borderId="14" xfId="3" applyNumberFormat="1" applyFont="1" applyFill="1" applyBorder="1" applyAlignment="1">
      <alignment horizontal="right" vertical="center" wrapText="1" shrinkToFit="1"/>
    </xf>
    <xf numFmtId="181" fontId="30" fillId="0" borderId="6" xfId="3" applyNumberFormat="1" applyFont="1" applyFill="1" applyBorder="1" applyAlignment="1">
      <alignment horizontal="right" vertical="center" wrapText="1" shrinkToFit="1"/>
    </xf>
    <xf numFmtId="0" fontId="33" fillId="0" borderId="13" xfId="0" applyNumberFormat="1" applyFont="1" applyFill="1" applyBorder="1" applyAlignment="1" applyProtection="1">
      <alignment vertical="center" wrapText="1" shrinkToFit="1"/>
      <protection locked="0"/>
    </xf>
    <xf numFmtId="0" fontId="33" fillId="0" borderId="39" xfId="0" applyNumberFormat="1" applyFont="1" applyFill="1" applyBorder="1" applyAlignment="1" applyProtection="1">
      <alignment horizontal="left" vertical="center" wrapText="1" shrinkToFit="1"/>
      <protection locked="0"/>
    </xf>
    <xf numFmtId="181" fontId="31" fillId="0" borderId="12" xfId="0" applyNumberFormat="1" applyFont="1" applyFill="1" applyBorder="1" applyAlignment="1">
      <alignment horizontal="right" vertical="center" wrapText="1" shrinkToFit="1"/>
    </xf>
    <xf numFmtId="181" fontId="30" fillId="0" borderId="64" xfId="3" applyNumberFormat="1" applyFont="1" applyFill="1" applyBorder="1" applyAlignment="1">
      <alignment horizontal="right" vertical="center" wrapText="1" shrinkToFit="1"/>
    </xf>
    <xf numFmtId="0" fontId="35" fillId="0" borderId="0" xfId="0" applyFont="1" applyFill="1" applyAlignment="1">
      <alignment vertical="center" wrapText="1"/>
    </xf>
    <xf numFmtId="0" fontId="35" fillId="0" borderId="13" xfId="0" applyFont="1" applyFill="1" applyBorder="1" applyAlignment="1">
      <alignment horizontal="center" vertical="center" wrapText="1" shrinkToFit="1"/>
    </xf>
    <xf numFmtId="181" fontId="33" fillId="0" borderId="13" xfId="3" applyNumberFormat="1" applyFont="1" applyFill="1" applyBorder="1" applyAlignment="1">
      <alignment vertical="center" wrapText="1" shrinkToFit="1"/>
    </xf>
    <xf numFmtId="181" fontId="31" fillId="0" borderId="64" xfId="3" applyNumberFormat="1" applyFont="1" applyFill="1" applyBorder="1" applyAlignment="1">
      <alignment horizontal="right" vertical="center" wrapText="1" shrinkToFit="1"/>
    </xf>
    <xf numFmtId="38" fontId="31" fillId="0" borderId="13" xfId="3" applyNumberFormat="1" applyFont="1" applyFill="1" applyBorder="1" applyAlignment="1">
      <alignment horizontal="right" vertical="center" wrapText="1" shrinkToFit="1"/>
    </xf>
    <xf numFmtId="176" fontId="30" fillId="0" borderId="65" xfId="0" applyNumberFormat="1" applyFont="1" applyFill="1" applyBorder="1" applyAlignment="1" applyProtection="1">
      <alignment vertical="center" wrapText="1" shrinkToFit="1"/>
      <protection locked="0"/>
    </xf>
    <xf numFmtId="0" fontId="31" fillId="0" borderId="0" xfId="0" applyNumberFormat="1" applyFont="1" applyFill="1" applyBorder="1" applyAlignment="1">
      <alignment horizontal="left" vertical="center" wrapText="1"/>
    </xf>
    <xf numFmtId="0" fontId="30" fillId="0" borderId="5" xfId="3" applyNumberFormat="1" applyFont="1" applyFill="1" applyBorder="1" applyAlignment="1" applyProtection="1">
      <alignment horizontal="left" vertical="center" wrapText="1"/>
      <protection locked="0"/>
    </xf>
    <xf numFmtId="0" fontId="30" fillId="0" borderId="13" xfId="3" applyNumberFormat="1" applyFont="1" applyFill="1" applyBorder="1" applyAlignment="1">
      <alignment horizontal="left" vertical="center" wrapText="1"/>
    </xf>
    <xf numFmtId="0" fontId="31" fillId="0" borderId="13" xfId="3" applyNumberFormat="1" applyFont="1" applyFill="1" applyBorder="1" applyAlignment="1" applyProtection="1">
      <alignment horizontal="left" vertical="center" wrapText="1"/>
      <protection locked="0"/>
    </xf>
    <xf numFmtId="0" fontId="30" fillId="0" borderId="13" xfId="3" applyNumberFormat="1" applyFont="1" applyFill="1" applyBorder="1" applyAlignment="1" applyProtection="1">
      <alignment horizontal="left" vertical="center" wrapText="1"/>
      <protection locked="0"/>
    </xf>
    <xf numFmtId="0" fontId="31" fillId="0" borderId="6" xfId="3" applyNumberFormat="1" applyFont="1" applyFill="1" applyBorder="1" applyAlignment="1" applyProtection="1">
      <alignment horizontal="left" vertical="center" wrapText="1"/>
      <protection locked="0"/>
    </xf>
    <xf numFmtId="0" fontId="31" fillId="0" borderId="13" xfId="3" applyNumberFormat="1" applyFont="1" applyFill="1" applyBorder="1" applyAlignment="1">
      <alignment horizontal="left" vertical="center" wrapText="1"/>
    </xf>
    <xf numFmtId="0" fontId="30" fillId="0" borderId="53" xfId="3" applyNumberFormat="1" applyFont="1" applyFill="1" applyBorder="1" applyAlignment="1">
      <alignment horizontal="left" vertical="center" wrapText="1"/>
    </xf>
    <xf numFmtId="0" fontId="31" fillId="0" borderId="65" xfId="3" applyNumberFormat="1" applyFont="1" applyFill="1" applyBorder="1" applyAlignment="1">
      <alignment horizontal="left" vertical="center" wrapText="1"/>
    </xf>
    <xf numFmtId="0" fontId="31" fillId="0" borderId="53" xfId="0" applyNumberFormat="1" applyFont="1" applyFill="1" applyBorder="1" applyAlignment="1">
      <alignment horizontal="left" vertical="center" wrapText="1"/>
    </xf>
    <xf numFmtId="0" fontId="31" fillId="0" borderId="65" xfId="0" applyNumberFormat="1" applyFont="1" applyFill="1" applyBorder="1" applyAlignment="1">
      <alignment horizontal="left" vertical="center" wrapText="1"/>
    </xf>
    <xf numFmtId="0" fontId="32" fillId="0" borderId="13" xfId="3" applyNumberFormat="1" applyFont="1" applyFill="1" applyBorder="1" applyAlignment="1">
      <alignment horizontal="left" vertical="center" wrapText="1"/>
    </xf>
    <xf numFmtId="0" fontId="32" fillId="0" borderId="13" xfId="0" applyNumberFormat="1" applyFont="1" applyFill="1" applyBorder="1" applyAlignment="1">
      <alignment horizontal="left" vertical="center" wrapText="1"/>
    </xf>
    <xf numFmtId="0" fontId="33" fillId="0" borderId="13" xfId="3" applyNumberFormat="1" applyFont="1" applyFill="1" applyBorder="1" applyAlignment="1">
      <alignment horizontal="left" vertical="center" wrapText="1"/>
    </xf>
    <xf numFmtId="0" fontId="31" fillId="0" borderId="13" xfId="0" applyNumberFormat="1" applyFont="1" applyFill="1" applyBorder="1" applyAlignment="1">
      <alignment horizontal="left" vertical="center" wrapText="1"/>
    </xf>
    <xf numFmtId="0" fontId="30" fillId="0" borderId="12" xfId="3" applyNumberFormat="1" applyFont="1" applyFill="1" applyBorder="1" applyAlignment="1">
      <alignment horizontal="left" vertical="center" wrapText="1"/>
    </xf>
    <xf numFmtId="0" fontId="30" fillId="0" borderId="65" xfId="3" applyNumberFormat="1" applyFont="1" applyFill="1" applyBorder="1" applyAlignment="1">
      <alignment horizontal="left" vertical="center" wrapText="1"/>
    </xf>
    <xf numFmtId="0" fontId="30" fillId="0" borderId="13" xfId="3" applyFont="1" applyFill="1" applyBorder="1" applyAlignment="1">
      <alignment horizontal="left" vertical="center" wrapText="1"/>
    </xf>
    <xf numFmtId="0" fontId="30" fillId="0" borderId="14" xfId="3" applyNumberFormat="1" applyFont="1" applyFill="1" applyBorder="1" applyAlignment="1">
      <alignment horizontal="left" vertical="center" wrapText="1"/>
    </xf>
    <xf numFmtId="0" fontId="31" fillId="0" borderId="14" xfId="0" applyNumberFormat="1" applyFont="1" applyFill="1" applyBorder="1" applyAlignment="1">
      <alignment horizontal="left" vertical="center" wrapText="1"/>
    </xf>
    <xf numFmtId="0" fontId="32" fillId="0" borderId="65" xfId="3" applyNumberFormat="1" applyFont="1" applyFill="1" applyBorder="1" applyAlignment="1">
      <alignment horizontal="left" vertical="center" wrapText="1"/>
    </xf>
    <xf numFmtId="0" fontId="31" fillId="0" borderId="53" xfId="3" applyNumberFormat="1" applyFont="1" applyFill="1" applyBorder="1" applyAlignment="1">
      <alignment horizontal="left" vertical="center" wrapText="1"/>
    </xf>
    <xf numFmtId="49" fontId="31" fillId="0" borderId="13" xfId="3" applyNumberFormat="1" applyFont="1" applyFill="1" applyBorder="1" applyAlignment="1">
      <alignment horizontal="left" vertical="center" wrapText="1"/>
    </xf>
    <xf numFmtId="0" fontId="31" fillId="0" borderId="13" xfId="3" applyFont="1" applyFill="1" applyBorder="1" applyAlignment="1">
      <alignment horizontal="left" vertical="center" wrapText="1"/>
    </xf>
    <xf numFmtId="0" fontId="30" fillId="0" borderId="14" xfId="3" applyFont="1" applyFill="1" applyBorder="1" applyAlignment="1">
      <alignment horizontal="left" vertical="center" wrapText="1"/>
    </xf>
    <xf numFmtId="0" fontId="31" fillId="0" borderId="4" xfId="0" applyNumberFormat="1" applyFont="1" applyFill="1" applyBorder="1" applyAlignment="1">
      <alignment horizontal="left" vertical="center" wrapText="1"/>
    </xf>
    <xf numFmtId="0" fontId="31" fillId="0" borderId="12" xfId="3" applyNumberFormat="1" applyFont="1" applyFill="1" applyBorder="1" applyAlignment="1">
      <alignment horizontal="left" vertical="center" wrapText="1"/>
    </xf>
    <xf numFmtId="0" fontId="30" fillId="0" borderId="5" xfId="3" applyNumberFormat="1" applyFont="1" applyFill="1" applyBorder="1" applyAlignment="1">
      <alignment horizontal="left" vertical="center" wrapText="1"/>
    </xf>
    <xf numFmtId="0" fontId="31" fillId="0" borderId="6" xfId="3" applyNumberFormat="1" applyFont="1" applyFill="1" applyBorder="1" applyAlignment="1">
      <alignment horizontal="left" vertical="center" wrapText="1"/>
    </xf>
    <xf numFmtId="0" fontId="32" fillId="0" borderId="53" xfId="3" applyNumberFormat="1" applyFont="1" applyFill="1" applyBorder="1" applyAlignment="1">
      <alignment horizontal="left" vertical="center" wrapText="1"/>
    </xf>
    <xf numFmtId="0" fontId="31" fillId="0" borderId="14" xfId="3" applyNumberFormat="1" applyFont="1" applyFill="1" applyBorder="1" applyAlignment="1">
      <alignment horizontal="left" vertical="center" wrapText="1"/>
    </xf>
    <xf numFmtId="0" fontId="31" fillId="0" borderId="39" xfId="0" applyNumberFormat="1" applyFont="1" applyFill="1" applyBorder="1" applyAlignment="1">
      <alignment horizontal="left" vertical="center" wrapText="1"/>
    </xf>
    <xf numFmtId="0" fontId="30" fillId="0" borderId="39" xfId="3" applyNumberFormat="1" applyFont="1" applyFill="1" applyBorder="1" applyAlignment="1">
      <alignment horizontal="left" vertical="center" wrapText="1"/>
    </xf>
    <xf numFmtId="0" fontId="31" fillId="0" borderId="37" xfId="0" applyNumberFormat="1" applyFont="1" applyFill="1" applyBorder="1" applyAlignment="1">
      <alignment horizontal="left" vertical="center" wrapText="1"/>
    </xf>
    <xf numFmtId="0" fontId="30" fillId="0" borderId="0" xfId="0" applyFont="1" applyFill="1" applyAlignment="1">
      <alignment horizontal="left" vertical="center" wrapText="1"/>
    </xf>
    <xf numFmtId="0" fontId="31" fillId="0" borderId="61" xfId="3" applyNumberFormat="1" applyFont="1" applyFill="1" applyBorder="1" applyAlignment="1">
      <alignment horizontal="left" vertical="center" wrapText="1"/>
    </xf>
    <xf numFmtId="0" fontId="31" fillId="0" borderId="5" xfId="3" applyNumberFormat="1" applyFont="1" applyFill="1" applyBorder="1" applyAlignment="1">
      <alignment horizontal="left" vertical="center" wrapText="1"/>
    </xf>
    <xf numFmtId="0" fontId="32" fillId="0" borderId="12" xfId="3" applyNumberFormat="1" applyFont="1" applyFill="1" applyBorder="1" applyAlignment="1">
      <alignment horizontal="left" vertical="center" wrapText="1"/>
    </xf>
    <xf numFmtId="0" fontId="31" fillId="0" borderId="6" xfId="3" applyFont="1" applyFill="1" applyBorder="1" applyAlignment="1">
      <alignment horizontal="left" vertical="center" wrapText="1"/>
    </xf>
    <xf numFmtId="0" fontId="32" fillId="0" borderId="14" xfId="3" applyNumberFormat="1" applyFont="1" applyFill="1" applyBorder="1" applyAlignment="1">
      <alignment horizontal="left" vertical="center" wrapText="1"/>
    </xf>
    <xf numFmtId="0" fontId="30" fillId="0" borderId="6" xfId="3" applyFont="1" applyFill="1" applyBorder="1" applyAlignment="1">
      <alignment horizontal="left" vertical="center" wrapText="1"/>
    </xf>
    <xf numFmtId="0" fontId="31" fillId="0" borderId="5" xfId="0" applyNumberFormat="1" applyFont="1" applyFill="1" applyBorder="1" applyAlignment="1">
      <alignment horizontal="left" vertical="center" wrapText="1"/>
    </xf>
    <xf numFmtId="0" fontId="32" fillId="0" borderId="64" xfId="0" applyNumberFormat="1" applyFont="1" applyFill="1" applyBorder="1" applyAlignment="1">
      <alignment horizontal="left" vertical="center" wrapText="1"/>
    </xf>
    <xf numFmtId="0" fontId="30" fillId="0" borderId="63" xfId="3" applyNumberFormat="1" applyFont="1" applyFill="1" applyBorder="1" applyAlignment="1">
      <alignment horizontal="left" vertical="center" wrapText="1"/>
    </xf>
    <xf numFmtId="0" fontId="30" fillId="0" borderId="4" xfId="3" applyNumberFormat="1" applyFont="1" applyFill="1" applyBorder="1" applyAlignment="1">
      <alignment horizontal="left" vertical="center" wrapText="1"/>
    </xf>
    <xf numFmtId="0" fontId="35" fillId="0" borderId="13" xfId="3" applyNumberFormat="1" applyFont="1" applyFill="1" applyBorder="1" applyAlignment="1">
      <alignment horizontal="left" vertical="center" wrapText="1"/>
    </xf>
    <xf numFmtId="0" fontId="31" fillId="0" borderId="63" xfId="3" applyNumberFormat="1" applyFont="1" applyFill="1" applyBorder="1" applyAlignment="1">
      <alignment horizontal="left" vertical="center" wrapText="1"/>
    </xf>
    <xf numFmtId="0" fontId="31" fillId="0" borderId="63" xfId="0" applyNumberFormat="1" applyFont="1" applyFill="1" applyBorder="1" applyAlignment="1">
      <alignment horizontal="left" vertical="center" wrapText="1"/>
    </xf>
    <xf numFmtId="0" fontId="30" fillId="0" borderId="39" xfId="3" applyNumberFormat="1" applyFont="1" applyFill="1" applyBorder="1" applyAlignment="1" applyProtection="1">
      <alignment horizontal="left" vertical="center" wrapText="1"/>
      <protection locked="0"/>
    </xf>
    <xf numFmtId="0" fontId="31" fillId="0" borderId="0" xfId="0" applyFont="1" applyFill="1" applyAlignment="1">
      <alignment horizontal="center" vertical="center" wrapText="1"/>
    </xf>
    <xf numFmtId="0" fontId="31" fillId="0" borderId="4" xfId="3" applyFont="1" applyFill="1" applyBorder="1" applyAlignment="1">
      <alignment vertical="center" wrapText="1" shrinkToFit="1"/>
    </xf>
    <xf numFmtId="0" fontId="31" fillId="0" borderId="40" xfId="3" applyFont="1" applyFill="1" applyBorder="1" applyAlignment="1">
      <alignment horizontal="center" vertical="center" wrapText="1" shrinkToFit="1"/>
    </xf>
    <xf numFmtId="176" fontId="31" fillId="0" borderId="4" xfId="0" applyNumberFormat="1" applyFont="1" applyFill="1" applyBorder="1" applyAlignment="1" applyProtection="1">
      <alignment vertical="center" wrapText="1" shrinkToFit="1"/>
      <protection locked="0"/>
    </xf>
    <xf numFmtId="0" fontId="30" fillId="0" borderId="62" xfId="3" applyNumberFormat="1" applyFont="1" applyFill="1" applyBorder="1" applyAlignment="1">
      <alignment horizontal="left" vertical="center" wrapText="1"/>
    </xf>
    <xf numFmtId="176" fontId="31" fillId="0" borderId="14" xfId="0" applyNumberFormat="1" applyFont="1" applyFill="1" applyBorder="1" applyAlignment="1" applyProtection="1">
      <alignment vertical="center" wrapText="1" shrinkToFit="1"/>
      <protection locked="0"/>
    </xf>
    <xf numFmtId="176" fontId="30" fillId="0" borderId="6" xfId="0" applyNumberFormat="1" applyFont="1" applyFill="1" applyBorder="1" applyAlignment="1" applyProtection="1">
      <alignment vertical="center" wrapText="1" shrinkToFit="1"/>
      <protection locked="0"/>
    </xf>
    <xf numFmtId="176" fontId="30" fillId="0" borderId="4" xfId="0" applyNumberFormat="1" applyFont="1" applyFill="1" applyBorder="1" applyAlignment="1" applyProtection="1">
      <alignment vertical="center" wrapText="1" shrinkToFit="1"/>
      <protection locked="0"/>
    </xf>
    <xf numFmtId="0" fontId="31" fillId="0" borderId="13" xfId="0" applyFont="1" applyFill="1" applyBorder="1" applyAlignment="1">
      <alignment vertical="center" wrapText="1" shrinkToFit="1"/>
    </xf>
    <xf numFmtId="0" fontId="31" fillId="0" borderId="13" xfId="0" applyFont="1" applyFill="1" applyBorder="1" applyAlignment="1">
      <alignment horizontal="left" vertical="center" wrapText="1"/>
    </xf>
    <xf numFmtId="181" fontId="31" fillId="0" borderId="4" xfId="0" applyNumberFormat="1" applyFont="1" applyFill="1" applyBorder="1" applyAlignment="1">
      <alignment horizontal="right" vertical="center" shrinkToFit="1"/>
    </xf>
    <xf numFmtId="0" fontId="31" fillId="0" borderId="12" xfId="0" applyNumberFormat="1" applyFont="1" applyFill="1" applyBorder="1" applyAlignment="1">
      <alignment horizontal="left" vertical="center" wrapText="1"/>
    </xf>
    <xf numFmtId="0" fontId="30" fillId="0" borderId="4" xfId="3" applyNumberFormat="1" applyFont="1" applyFill="1" applyBorder="1" applyAlignment="1">
      <alignment vertical="center" wrapText="1" shrinkToFit="1"/>
    </xf>
    <xf numFmtId="181" fontId="30" fillId="0" borderId="4" xfId="3" applyNumberFormat="1" applyFont="1" applyFill="1" applyBorder="1" applyAlignment="1">
      <alignment horizontal="right" vertical="center" wrapText="1" shrinkToFit="1"/>
    </xf>
    <xf numFmtId="0" fontId="31" fillId="0" borderId="5" xfId="0" applyNumberFormat="1" applyFont="1" applyFill="1" applyBorder="1" applyAlignment="1">
      <alignment vertical="center" wrapText="1" shrinkToFit="1"/>
    </xf>
    <xf numFmtId="0" fontId="31" fillId="0" borderId="4" xfId="0" applyNumberFormat="1" applyFont="1" applyFill="1" applyBorder="1" applyAlignment="1">
      <alignment vertical="center" wrapText="1" shrinkToFit="1"/>
    </xf>
    <xf numFmtId="176" fontId="31" fillId="0" borderId="65" xfId="0" applyNumberFormat="1" applyFont="1" applyFill="1" applyBorder="1" applyAlignment="1">
      <alignment horizontal="right" vertical="center" wrapText="1" shrinkToFit="1"/>
    </xf>
    <xf numFmtId="0" fontId="31" fillId="0" borderId="39" xfId="0" applyNumberFormat="1" applyFont="1" applyFill="1" applyBorder="1" applyAlignment="1">
      <alignment vertical="center" wrapText="1" shrinkToFit="1"/>
    </xf>
    <xf numFmtId="181" fontId="31" fillId="0" borderId="39" xfId="3" applyNumberFormat="1" applyFont="1" applyFill="1" applyBorder="1" applyAlignment="1">
      <alignment horizontal="right" vertical="center" wrapText="1" shrinkToFit="1"/>
    </xf>
    <xf numFmtId="176" fontId="32" fillId="0" borderId="13" xfId="0" applyNumberFormat="1" applyFont="1" applyFill="1" applyBorder="1" applyAlignment="1">
      <alignment horizontal="right" vertical="center" wrapText="1" shrinkToFit="1"/>
    </xf>
    <xf numFmtId="0" fontId="32" fillId="0" borderId="12" xfId="0" applyNumberFormat="1" applyFont="1" applyFill="1" applyBorder="1" applyAlignment="1">
      <alignment vertical="center" wrapText="1" shrinkToFit="1"/>
    </xf>
    <xf numFmtId="0" fontId="32" fillId="0" borderId="12" xfId="0" applyNumberFormat="1" applyFont="1" applyFill="1" applyBorder="1" applyAlignment="1">
      <alignment horizontal="left" vertical="center" wrapText="1"/>
    </xf>
    <xf numFmtId="181" fontId="32" fillId="0" borderId="12" xfId="0" applyNumberFormat="1" applyFont="1" applyFill="1" applyBorder="1" applyAlignment="1">
      <alignment horizontal="right" vertical="center" wrapText="1" shrinkToFit="1"/>
    </xf>
    <xf numFmtId="176" fontId="30" fillId="0" borderId="14" xfId="3" applyNumberFormat="1" applyFont="1" applyFill="1" applyBorder="1" applyAlignment="1" applyProtection="1">
      <alignment vertical="center" wrapText="1" shrinkToFit="1"/>
      <protection locked="0"/>
    </xf>
    <xf numFmtId="0" fontId="33" fillId="0" borderId="12" xfId="4" applyNumberFormat="1" applyFont="1" applyFill="1" applyBorder="1" applyAlignment="1">
      <alignment vertical="center" wrapText="1" shrinkToFit="1"/>
    </xf>
    <xf numFmtId="0" fontId="33" fillId="0" borderId="12" xfId="4" applyNumberFormat="1" applyFont="1" applyFill="1" applyBorder="1" applyAlignment="1">
      <alignment horizontal="left" vertical="center" wrapText="1"/>
    </xf>
    <xf numFmtId="181" fontId="33" fillId="0" borderId="12" xfId="4" applyNumberFormat="1" applyFont="1" applyFill="1" applyBorder="1" applyAlignment="1">
      <alignment horizontal="right" vertical="center" wrapText="1" shrinkToFit="1"/>
    </xf>
    <xf numFmtId="181" fontId="30" fillId="0" borderId="63" xfId="3" applyNumberFormat="1" applyFont="1" applyFill="1" applyBorder="1" applyAlignment="1">
      <alignment horizontal="right" vertical="center" wrapText="1" shrinkToFit="1"/>
    </xf>
    <xf numFmtId="176" fontId="30" fillId="0" borderId="12" xfId="0" applyNumberFormat="1" applyFont="1" applyFill="1" applyBorder="1" applyAlignment="1" applyProtection="1">
      <alignment vertical="center" wrapText="1" shrinkToFit="1"/>
      <protection locked="0"/>
    </xf>
    <xf numFmtId="0" fontId="30" fillId="0" borderId="13" xfId="3" applyNumberFormat="1" applyFont="1" applyFill="1" applyBorder="1" applyAlignment="1">
      <alignment horizontal="left" vertical="center" wrapText="1" shrinkToFit="1"/>
    </xf>
    <xf numFmtId="0" fontId="31" fillId="0" borderId="13" xfId="3" applyNumberFormat="1" applyFont="1" applyFill="1" applyBorder="1" applyAlignment="1">
      <alignment vertical="top" wrapText="1" shrinkToFit="1"/>
    </xf>
    <xf numFmtId="0" fontId="31" fillId="0" borderId="13" xfId="0" applyNumberFormat="1" applyFont="1" applyFill="1" applyBorder="1" applyAlignment="1">
      <alignment horizontal="left" vertical="center" wrapText="1" shrinkToFit="1"/>
    </xf>
    <xf numFmtId="0" fontId="32" fillId="0" borderId="14" xfId="3" applyNumberFormat="1" applyFont="1" applyFill="1" applyBorder="1" applyAlignment="1">
      <alignment vertical="center" wrapText="1" shrinkToFit="1"/>
    </xf>
    <xf numFmtId="0" fontId="32" fillId="0" borderId="59" xfId="0" applyNumberFormat="1" applyFont="1" applyFill="1" applyBorder="1" applyAlignment="1">
      <alignment horizontal="left" vertical="center" wrapText="1"/>
    </xf>
    <xf numFmtId="0" fontId="30" fillId="0" borderId="64" xfId="3" applyFont="1" applyFill="1" applyBorder="1" applyAlignment="1">
      <alignment horizontal="center" vertical="center" wrapText="1" shrinkToFit="1"/>
    </xf>
    <xf numFmtId="0" fontId="30" fillId="0" borderId="40" xfId="3" applyFont="1" applyFill="1" applyBorder="1" applyAlignment="1">
      <alignment horizontal="center" vertical="center" wrapText="1" shrinkToFit="1"/>
    </xf>
    <xf numFmtId="0" fontId="31" fillId="0" borderId="14" xfId="3" applyNumberFormat="1" applyFont="1" applyFill="1" applyBorder="1" applyAlignment="1">
      <alignment vertical="top" wrapText="1" shrinkToFit="1"/>
    </xf>
    <xf numFmtId="0" fontId="31" fillId="0" borderId="64" xfId="3" applyNumberFormat="1" applyFont="1" applyFill="1" applyBorder="1" applyAlignment="1">
      <alignment vertical="center" wrapText="1" shrinkToFit="1"/>
    </xf>
    <xf numFmtId="0" fontId="31" fillId="0" borderId="1" xfId="0" applyFont="1" applyFill="1" applyBorder="1" applyAlignment="1">
      <alignment vertical="center" textRotation="255" shrinkToFit="1"/>
    </xf>
    <xf numFmtId="0" fontId="31" fillId="0" borderId="64" xfId="0" applyNumberFormat="1" applyFont="1" applyFill="1" applyBorder="1" applyAlignment="1">
      <alignment vertical="center" wrapText="1" shrinkToFit="1"/>
    </xf>
    <xf numFmtId="0" fontId="30" fillId="0" borderId="59" xfId="3" applyNumberFormat="1" applyFont="1" applyFill="1" applyBorder="1" applyAlignment="1">
      <alignment vertical="center" wrapText="1" shrinkToFit="1"/>
    </xf>
    <xf numFmtId="181" fontId="30" fillId="0" borderId="59" xfId="3" applyNumberFormat="1" applyFont="1" applyFill="1" applyBorder="1" applyAlignment="1">
      <alignment horizontal="right" vertical="center" wrapText="1" shrinkToFit="1"/>
    </xf>
    <xf numFmtId="0" fontId="31" fillId="0" borderId="59" xfId="0" applyNumberFormat="1" applyFont="1" applyFill="1" applyBorder="1" applyAlignment="1">
      <alignment vertical="center" wrapText="1" shrinkToFit="1"/>
    </xf>
    <xf numFmtId="0" fontId="30" fillId="0" borderId="14" xfId="3" applyFont="1" applyFill="1" applyBorder="1" applyAlignment="1">
      <alignment vertical="center" wrapText="1"/>
    </xf>
    <xf numFmtId="0" fontId="31" fillId="0" borderId="14" xfId="3" applyFont="1" applyFill="1" applyBorder="1" applyAlignment="1">
      <alignment horizontal="left" vertical="center" wrapText="1"/>
    </xf>
    <xf numFmtId="181" fontId="31" fillId="0" borderId="14" xfId="3" applyNumberFormat="1" applyFont="1" applyFill="1" applyBorder="1" applyAlignment="1">
      <alignment horizontal="right" vertical="center" wrapText="1"/>
    </xf>
    <xf numFmtId="0" fontId="30" fillId="0" borderId="4" xfId="0" applyNumberFormat="1" applyFont="1" applyFill="1" applyBorder="1" applyAlignment="1">
      <alignment horizontal="center" vertical="center" shrinkToFit="1"/>
    </xf>
    <xf numFmtId="0" fontId="30" fillId="0" borderId="0" xfId="0" applyFont="1" applyFill="1" applyAlignment="1">
      <alignment horizontal="center" vertical="center"/>
    </xf>
    <xf numFmtId="0" fontId="31" fillId="0" borderId="4" xfId="0" applyNumberFormat="1" applyFont="1" applyFill="1" applyBorder="1" applyAlignment="1">
      <alignment horizontal="center" vertical="center"/>
    </xf>
    <xf numFmtId="181" fontId="42" fillId="0" borderId="1" xfId="0" applyNumberFormat="1" applyFont="1" applyFill="1" applyBorder="1" applyAlignment="1">
      <alignment horizontal="center" vertical="center" shrinkToFit="1"/>
    </xf>
    <xf numFmtId="181" fontId="31" fillId="0" borderId="4" xfId="0" applyNumberFormat="1" applyFont="1" applyFill="1" applyBorder="1" applyAlignment="1">
      <alignment horizontal="center" vertical="center" shrinkToFit="1"/>
    </xf>
    <xf numFmtId="0" fontId="30" fillId="0" borderId="0" xfId="3" applyFont="1" applyFill="1" applyAlignment="1">
      <alignment horizontal="center" vertical="center"/>
    </xf>
    <xf numFmtId="181" fontId="31" fillId="0" borderId="1" xfId="0" applyNumberFormat="1" applyFont="1" applyFill="1" applyBorder="1" applyAlignment="1">
      <alignment horizontal="center" vertical="center" shrinkToFit="1"/>
    </xf>
    <xf numFmtId="181" fontId="31" fillId="0" borderId="1" xfId="0" applyNumberFormat="1" applyFont="1" applyFill="1" applyBorder="1" applyAlignment="1">
      <alignment horizontal="right" vertical="center" wrapText="1" shrinkToFit="1"/>
    </xf>
    <xf numFmtId="0" fontId="31" fillId="0" borderId="0" xfId="3" applyFont="1" applyFill="1" applyAlignment="1">
      <alignment horizontal="center" vertical="center" wrapText="1"/>
    </xf>
    <xf numFmtId="0" fontId="31" fillId="0" borderId="0" xfId="0" applyFont="1" applyFill="1" applyAlignment="1">
      <alignment horizontal="center" vertical="center"/>
    </xf>
    <xf numFmtId="0" fontId="31" fillId="0" borderId="0" xfId="3" applyFont="1" applyFill="1" applyAlignment="1">
      <alignment horizontal="center" vertical="center"/>
    </xf>
    <xf numFmtId="0" fontId="31" fillId="0" borderId="1" xfId="0" applyNumberFormat="1" applyFont="1" applyFill="1" applyBorder="1" applyAlignment="1">
      <alignment horizontal="center" vertical="center"/>
    </xf>
    <xf numFmtId="0" fontId="30" fillId="0" borderId="0" xfId="0" applyFont="1" applyFill="1" applyBorder="1" applyAlignment="1">
      <alignment vertical="center"/>
    </xf>
    <xf numFmtId="181" fontId="32" fillId="0" borderId="65" xfId="0" applyNumberFormat="1" applyFont="1" applyFill="1" applyBorder="1" applyAlignment="1">
      <alignment horizontal="right" vertical="center" wrapText="1" shrinkToFit="1"/>
    </xf>
    <xf numFmtId="0" fontId="33" fillId="0" borderId="12" xfId="0" applyFont="1" applyFill="1" applyBorder="1" applyAlignment="1">
      <alignment horizontal="center" vertical="center" wrapText="1" shrinkToFit="1"/>
    </xf>
    <xf numFmtId="0" fontId="32" fillId="0" borderId="6" xfId="3" applyNumberFormat="1" applyFont="1" applyFill="1" applyBorder="1" applyAlignment="1">
      <alignment vertical="center" wrapText="1" shrinkToFit="1"/>
    </xf>
    <xf numFmtId="0" fontId="32" fillId="0" borderId="6" xfId="3" applyNumberFormat="1" applyFont="1" applyFill="1" applyBorder="1" applyAlignment="1">
      <alignment horizontal="left" vertical="center" wrapText="1"/>
    </xf>
    <xf numFmtId="181" fontId="32" fillId="0" borderId="6" xfId="3" applyNumberFormat="1" applyFont="1" applyFill="1" applyBorder="1" applyAlignment="1">
      <alignment horizontal="right" vertical="center" wrapText="1" shrinkToFit="1"/>
    </xf>
    <xf numFmtId="176" fontId="31" fillId="0" borderId="14" xfId="0" applyNumberFormat="1" applyFont="1" applyFill="1" applyBorder="1" applyAlignment="1">
      <alignment horizontal="right" vertical="center" wrapText="1" shrinkToFit="1"/>
    </xf>
    <xf numFmtId="0" fontId="31" fillId="0" borderId="4" xfId="3" applyNumberFormat="1" applyFont="1" applyFill="1" applyBorder="1" applyAlignment="1">
      <alignment horizontal="left" vertical="center" wrapText="1"/>
    </xf>
    <xf numFmtId="181" fontId="31" fillId="0" borderId="4" xfId="3" applyNumberFormat="1" applyFont="1" applyFill="1" applyBorder="1" applyAlignment="1">
      <alignment horizontal="right" vertical="center" wrapText="1" shrinkToFit="1"/>
    </xf>
    <xf numFmtId="176" fontId="31" fillId="0" borderId="65" xfId="0" applyNumberFormat="1" applyFont="1" applyFill="1" applyBorder="1" applyAlignment="1" applyProtection="1">
      <alignment vertical="center" wrapText="1" shrinkToFit="1"/>
      <protection locked="0"/>
    </xf>
    <xf numFmtId="0" fontId="31" fillId="0" borderId="2" xfId="0" applyNumberFormat="1" applyFont="1" applyFill="1" applyBorder="1" applyAlignment="1">
      <alignment vertical="center" wrapText="1" shrinkToFit="1"/>
    </xf>
    <xf numFmtId="0" fontId="31" fillId="0" borderId="1" xfId="0" applyNumberFormat="1" applyFont="1" applyFill="1" applyBorder="1" applyAlignment="1">
      <alignment horizontal="left" vertical="center" wrapText="1"/>
    </xf>
    <xf numFmtId="0" fontId="31" fillId="0" borderId="7" xfId="3" applyFont="1" applyFill="1" applyBorder="1" applyAlignment="1">
      <alignment horizontal="center" vertical="center" wrapText="1" shrinkToFit="1"/>
    </xf>
    <xf numFmtId="0" fontId="31" fillId="0" borderId="4" xfId="3" applyNumberFormat="1" applyFont="1" applyFill="1" applyBorder="1" applyAlignment="1">
      <alignment vertical="center" wrapText="1" shrinkToFit="1"/>
    </xf>
    <xf numFmtId="0" fontId="30" fillId="0" borderId="7" xfId="3" applyFont="1" applyFill="1" applyBorder="1" applyAlignment="1">
      <alignment horizontal="center" vertical="center" wrapText="1"/>
    </xf>
    <xf numFmtId="0" fontId="31" fillId="0" borderId="36" xfId="3" applyNumberFormat="1" applyFont="1" applyFill="1" applyBorder="1" applyAlignment="1">
      <alignment horizontal="left" vertical="center" wrapText="1"/>
    </xf>
    <xf numFmtId="181" fontId="31" fillId="0" borderId="8" xfId="3" applyNumberFormat="1" applyFont="1" applyFill="1" applyBorder="1" applyAlignment="1">
      <alignment horizontal="right" vertical="center" wrapText="1" shrinkToFit="1"/>
    </xf>
    <xf numFmtId="0" fontId="33" fillId="0" borderId="13" xfId="3" applyNumberFormat="1" applyFont="1" applyFill="1" applyBorder="1" applyAlignment="1">
      <alignment horizontal="left" vertical="center" shrinkToFit="1"/>
    </xf>
    <xf numFmtId="176" fontId="31" fillId="0" borderId="38" xfId="3" applyNumberFormat="1" applyFont="1" applyFill="1" applyBorder="1" applyAlignment="1">
      <alignment vertical="center" shrinkToFit="1"/>
    </xf>
    <xf numFmtId="178" fontId="31" fillId="0" borderId="20" xfId="0" applyNumberFormat="1" applyFont="1" applyFill="1" applyBorder="1" applyAlignment="1" applyProtection="1">
      <alignment vertical="center" shrinkToFit="1"/>
      <protection locked="0"/>
    </xf>
    <xf numFmtId="178" fontId="31" fillId="0" borderId="41" xfId="0" applyNumberFormat="1" applyFont="1" applyFill="1" applyBorder="1" applyAlignment="1" applyProtection="1">
      <alignment vertical="center" shrinkToFit="1"/>
      <protection locked="0"/>
    </xf>
    <xf numFmtId="0" fontId="31" fillId="0" borderId="1" xfId="3" applyFont="1" applyFill="1" applyBorder="1" applyAlignment="1" applyProtection="1">
      <alignment horizontal="left" vertical="center" wrapText="1" shrinkToFit="1"/>
      <protection locked="0"/>
    </xf>
    <xf numFmtId="0" fontId="31" fillId="0" borderId="13" xfId="3" applyNumberFormat="1" applyFont="1" applyFill="1" applyBorder="1" applyAlignment="1">
      <alignment horizontal="left" vertical="center" shrinkToFit="1"/>
    </xf>
    <xf numFmtId="0" fontId="31" fillId="0" borderId="13" xfId="0" applyFont="1" applyFill="1" applyBorder="1" applyAlignment="1" applyProtection="1">
      <alignment horizontal="left" vertical="center" shrinkToFit="1"/>
      <protection locked="0"/>
    </xf>
    <xf numFmtId="0" fontId="31" fillId="0" borderId="13" xfId="0" applyNumberFormat="1" applyFont="1" applyFill="1" applyBorder="1" applyAlignment="1">
      <alignment horizontal="left" vertical="center" shrinkToFit="1"/>
    </xf>
    <xf numFmtId="0" fontId="31" fillId="0" borderId="65" xfId="0" applyNumberFormat="1" applyFont="1" applyFill="1" applyBorder="1" applyAlignment="1">
      <alignment horizontal="left" vertical="center" shrinkToFit="1"/>
    </xf>
    <xf numFmtId="0" fontId="33" fillId="0" borderId="12" xfId="4" applyNumberFormat="1" applyFont="1" applyFill="1" applyBorder="1" applyAlignment="1">
      <alignment horizontal="left" vertical="center" shrinkToFit="1"/>
    </xf>
    <xf numFmtId="0" fontId="31" fillId="0" borderId="13" xfId="3" applyFont="1" applyFill="1" applyBorder="1" applyAlignment="1">
      <alignment horizontal="left" vertical="center" shrinkToFit="1"/>
    </xf>
    <xf numFmtId="0" fontId="31" fillId="0" borderId="14" xfId="0" applyNumberFormat="1" applyFont="1" applyFill="1" applyBorder="1" applyAlignment="1">
      <alignment horizontal="left" vertical="center" shrinkToFit="1"/>
    </xf>
    <xf numFmtId="0" fontId="31" fillId="0" borderId="53" xfId="3" applyNumberFormat="1" applyFont="1" applyFill="1" applyBorder="1" applyAlignment="1">
      <alignment horizontal="left" vertical="center" shrinkToFit="1"/>
    </xf>
    <xf numFmtId="0" fontId="31" fillId="0" borderId="24" xfId="3" applyNumberFormat="1" applyFont="1" applyFill="1" applyBorder="1" applyAlignment="1">
      <alignment horizontal="right" vertical="center" shrinkToFit="1"/>
    </xf>
    <xf numFmtId="0" fontId="31" fillId="0" borderId="43" xfId="3" applyNumberFormat="1" applyFont="1" applyFill="1" applyBorder="1" applyAlignment="1">
      <alignment horizontal="center" vertical="center" shrinkToFit="1"/>
    </xf>
    <xf numFmtId="0" fontId="31" fillId="0" borderId="26" xfId="3" applyNumberFormat="1" applyFont="1" applyFill="1" applyBorder="1" applyAlignment="1">
      <alignment horizontal="center" vertical="center" shrinkToFit="1"/>
    </xf>
    <xf numFmtId="0" fontId="31" fillId="0" borderId="57" xfId="3" applyNumberFormat="1" applyFont="1" applyFill="1" applyBorder="1" applyAlignment="1">
      <alignment horizontal="right" vertical="center" shrinkToFit="1"/>
    </xf>
    <xf numFmtId="38" fontId="31" fillId="0" borderId="24" xfId="2" applyFont="1" applyFill="1" applyBorder="1" applyAlignment="1">
      <alignment horizontal="right" vertical="center" shrinkToFit="1"/>
    </xf>
    <xf numFmtId="0" fontId="31" fillId="0" borderId="4" xfId="0" applyNumberFormat="1" applyFont="1" applyFill="1" applyBorder="1" applyAlignment="1">
      <alignment horizontal="center" vertical="center" wrapText="1" shrinkToFit="1"/>
    </xf>
    <xf numFmtId="0" fontId="31" fillId="0" borderId="4" xfId="0" applyNumberFormat="1" applyFont="1" applyFill="1" applyBorder="1" applyAlignment="1">
      <alignment horizontal="center" vertical="center" wrapText="1"/>
    </xf>
    <xf numFmtId="0" fontId="31" fillId="0" borderId="1" xfId="0" applyNumberFormat="1" applyFont="1" applyFill="1" applyBorder="1" applyAlignment="1">
      <alignment horizontal="center" vertical="center" shrinkToFit="1"/>
    </xf>
    <xf numFmtId="0" fontId="31" fillId="0" borderId="4" xfId="0" applyNumberFormat="1" applyFont="1" applyFill="1" applyBorder="1" applyAlignment="1">
      <alignment horizontal="center" vertical="center" shrinkToFit="1"/>
    </xf>
    <xf numFmtId="0" fontId="31" fillId="0" borderId="53" xfId="0" applyFont="1" applyFill="1" applyBorder="1" applyAlignment="1">
      <alignment horizontal="center" vertical="center" wrapText="1" shrinkToFit="1"/>
    </xf>
    <xf numFmtId="0" fontId="31" fillId="0" borderId="4" xfId="0" applyFont="1" applyFill="1" applyBorder="1" applyAlignment="1">
      <alignment horizontal="center" vertical="center" wrapText="1" shrinkToFit="1"/>
    </xf>
    <xf numFmtId="0" fontId="31" fillId="0" borderId="13" xfId="0" applyFont="1" applyFill="1" applyBorder="1" applyAlignment="1">
      <alignment horizontal="center" vertical="center" wrapText="1" shrinkToFit="1"/>
    </xf>
    <xf numFmtId="0" fontId="30" fillId="0" borderId="13" xfId="3" applyFont="1" applyFill="1" applyBorder="1" applyAlignment="1">
      <alignment horizontal="center" vertical="center" wrapText="1" shrinkToFit="1"/>
    </xf>
    <xf numFmtId="0" fontId="31" fillId="0" borderId="14" xfId="0" applyFont="1" applyFill="1" applyBorder="1" applyAlignment="1">
      <alignment horizontal="center" vertical="center" wrapText="1" shrinkToFit="1"/>
    </xf>
    <xf numFmtId="0" fontId="30" fillId="0" borderId="12" xfId="3" applyFont="1" applyFill="1" applyBorder="1" applyAlignment="1">
      <alignment horizontal="center" vertical="center" wrapText="1" shrinkToFit="1"/>
    </xf>
    <xf numFmtId="0" fontId="31" fillId="0" borderId="21" xfId="3" applyNumberFormat="1" applyFont="1" applyFill="1" applyBorder="1" applyAlignment="1">
      <alignment horizontal="right" vertical="center" shrinkToFit="1"/>
    </xf>
    <xf numFmtId="0" fontId="31" fillId="0" borderId="23" xfId="3" applyNumberFormat="1" applyFont="1" applyFill="1" applyBorder="1" applyAlignment="1">
      <alignment horizontal="center" vertical="center" shrinkToFit="1"/>
    </xf>
    <xf numFmtId="0" fontId="31" fillId="0" borderId="56" xfId="3" applyNumberFormat="1" applyFont="1" applyFill="1" applyBorder="1" applyAlignment="1">
      <alignment horizontal="right" vertical="center" shrinkToFit="1"/>
    </xf>
    <xf numFmtId="38" fontId="31" fillId="0" borderId="21" xfId="2" applyFont="1" applyFill="1" applyBorder="1" applyAlignment="1">
      <alignment horizontal="right" vertical="center" shrinkToFit="1"/>
    </xf>
    <xf numFmtId="0" fontId="31" fillId="0" borderId="13" xfId="0" applyFont="1" applyFill="1" applyBorder="1" applyAlignment="1">
      <alignment horizontal="center" vertical="center" wrapText="1" shrinkToFit="1"/>
    </xf>
    <xf numFmtId="0" fontId="31" fillId="0" borderId="5" xfId="0" applyFont="1" applyFill="1" applyBorder="1" applyAlignment="1">
      <alignment horizontal="center" vertical="center" textRotation="255" shrinkToFit="1"/>
    </xf>
    <xf numFmtId="0" fontId="31" fillId="0" borderId="1" xfId="0" applyFont="1" applyFill="1" applyBorder="1" applyAlignment="1">
      <alignment horizontal="center" vertical="center" wrapText="1" shrinkToFit="1"/>
    </xf>
    <xf numFmtId="0" fontId="31" fillId="0" borderId="1" xfId="0" applyNumberFormat="1" applyFont="1" applyFill="1" applyBorder="1" applyAlignment="1">
      <alignment horizontal="center" vertical="center" shrinkToFit="1"/>
    </xf>
    <xf numFmtId="0" fontId="31" fillId="0" borderId="65" xfId="3" applyFont="1" applyFill="1" applyBorder="1" applyAlignment="1">
      <alignment horizontal="center" vertical="center" shrinkToFit="1"/>
    </xf>
    <xf numFmtId="0" fontId="4" fillId="0" borderId="1" xfId="0" applyNumberFormat="1" applyFont="1" applyFill="1" applyBorder="1" applyAlignment="1">
      <alignment horizontal="center" vertical="center" wrapText="1" shrinkToFit="1"/>
    </xf>
    <xf numFmtId="0" fontId="31" fillId="0" borderId="13" xfId="0" applyNumberFormat="1" applyFont="1" applyFill="1" applyBorder="1" applyAlignment="1">
      <alignment vertical="center" shrinkToFit="1"/>
    </xf>
    <xf numFmtId="182" fontId="31" fillId="0" borderId="13" xfId="0" applyNumberFormat="1" applyFont="1" applyFill="1" applyBorder="1" applyAlignment="1">
      <alignment vertical="center" shrinkToFit="1"/>
    </xf>
    <xf numFmtId="0" fontId="31" fillId="0" borderId="5" xfId="0" applyFont="1" applyFill="1" applyBorder="1" applyAlignment="1">
      <alignment horizontal="center" vertical="center" textRotation="255" wrapText="1" shrinkToFit="1"/>
    </xf>
    <xf numFmtId="0" fontId="31" fillId="0" borderId="65" xfId="0" applyFont="1" applyFill="1" applyBorder="1" applyAlignment="1">
      <alignment horizontal="center" vertical="center" wrapText="1" shrinkToFit="1"/>
    </xf>
    <xf numFmtId="0" fontId="31" fillId="0" borderId="5" xfId="0" applyFont="1" applyFill="1" applyBorder="1" applyAlignment="1">
      <alignment horizontal="center" vertical="center" wrapText="1" shrinkToFit="1"/>
    </xf>
    <xf numFmtId="0" fontId="30" fillId="0" borderId="4" xfId="3" applyFont="1" applyFill="1" applyBorder="1" applyAlignment="1">
      <alignment horizontal="center" vertical="center" wrapText="1" shrinkToFit="1"/>
    </xf>
    <xf numFmtId="0" fontId="31" fillId="0" borderId="4" xfId="0" applyFont="1" applyFill="1" applyBorder="1" applyAlignment="1">
      <alignment horizontal="center" vertical="center" wrapText="1" shrinkToFit="1"/>
    </xf>
    <xf numFmtId="0" fontId="30" fillId="0" borderId="7" xfId="3" applyFont="1" applyFill="1" applyBorder="1" applyAlignment="1">
      <alignment horizontal="center" vertical="center" wrapText="1" shrinkToFit="1"/>
    </xf>
    <xf numFmtId="0" fontId="30" fillId="0" borderId="27" xfId="3" applyFont="1" applyFill="1" applyBorder="1" applyAlignment="1">
      <alignment horizontal="center" vertical="center" wrapText="1" shrinkToFit="1"/>
    </xf>
    <xf numFmtId="0" fontId="31" fillId="0" borderId="13" xfId="0" applyFont="1" applyFill="1" applyBorder="1" applyAlignment="1">
      <alignment horizontal="center" vertical="center" wrapText="1" shrinkToFit="1"/>
    </xf>
    <xf numFmtId="0" fontId="30" fillId="0" borderId="5" xfId="3" applyFont="1" applyFill="1" applyBorder="1" applyAlignment="1">
      <alignment horizontal="center" vertical="center" wrapText="1" shrinkToFit="1"/>
    </xf>
    <xf numFmtId="0" fontId="33" fillId="0" borderId="5" xfId="0" applyFont="1" applyFill="1" applyBorder="1" applyAlignment="1">
      <alignment horizontal="center" vertical="center" wrapText="1" shrinkToFit="1"/>
    </xf>
    <xf numFmtId="0" fontId="31" fillId="0" borderId="12" xfId="0" applyFont="1" applyFill="1" applyBorder="1" applyAlignment="1">
      <alignment horizontal="center" vertical="center" wrapText="1" shrinkToFit="1"/>
    </xf>
    <xf numFmtId="0" fontId="31" fillId="0" borderId="14" xfId="0" applyFont="1" applyFill="1" applyBorder="1" applyAlignment="1">
      <alignment horizontal="center" vertical="center" wrapText="1" shrinkToFit="1"/>
    </xf>
    <xf numFmtId="0" fontId="30" fillId="0" borderId="12" xfId="3" applyFont="1" applyFill="1" applyBorder="1" applyAlignment="1">
      <alignment horizontal="center" vertical="center" wrapText="1" shrinkToFit="1"/>
    </xf>
    <xf numFmtId="0" fontId="30" fillId="0" borderId="1" xfId="3" applyNumberFormat="1" applyFont="1" applyFill="1" applyBorder="1" applyAlignment="1">
      <alignment vertical="center" wrapText="1" shrinkToFit="1"/>
    </xf>
    <xf numFmtId="0" fontId="30" fillId="0" borderId="1" xfId="3" applyNumberFormat="1" applyFont="1" applyFill="1" applyBorder="1" applyAlignment="1">
      <alignment horizontal="left" vertical="center" wrapText="1"/>
    </xf>
    <xf numFmtId="181" fontId="30" fillId="0" borderId="1" xfId="3" applyNumberFormat="1" applyFont="1" applyFill="1" applyBorder="1" applyAlignment="1">
      <alignment horizontal="right" vertical="center" wrapText="1" shrinkToFit="1"/>
    </xf>
    <xf numFmtId="0" fontId="31" fillId="0" borderId="11" xfId="0" applyFont="1" applyFill="1" applyBorder="1" applyAlignment="1">
      <alignment horizontal="center" vertical="center" wrapText="1" shrinkToFit="1"/>
    </xf>
    <xf numFmtId="0" fontId="31" fillId="0" borderId="5" xfId="0" applyFont="1" applyFill="1" applyBorder="1" applyAlignment="1">
      <alignment horizontal="center" vertical="center" textRotation="255" shrinkToFit="1"/>
    </xf>
    <xf numFmtId="0" fontId="31" fillId="0" borderId="1" xfId="0" applyFont="1" applyFill="1" applyBorder="1" applyAlignment="1">
      <alignment horizontal="center" vertical="center" wrapText="1" shrinkToFit="1"/>
    </xf>
    <xf numFmtId="0" fontId="31" fillId="0" borderId="1" xfId="0" applyNumberFormat="1" applyFont="1" applyFill="1" applyBorder="1" applyAlignment="1">
      <alignment horizontal="center" vertical="center" shrinkToFit="1"/>
    </xf>
    <xf numFmtId="0" fontId="31" fillId="0" borderId="53" xfId="0" applyFont="1" applyFill="1" applyBorder="1" applyAlignment="1">
      <alignment horizontal="center" vertical="center" shrinkToFit="1"/>
    </xf>
    <xf numFmtId="0" fontId="31" fillId="0" borderId="5" xfId="0" applyFont="1" applyFill="1" applyBorder="1" applyAlignment="1">
      <alignment horizontal="center" vertical="center" textRotation="255" wrapText="1" shrinkToFit="1"/>
    </xf>
    <xf numFmtId="0" fontId="31" fillId="0" borderId="13" xfId="0" applyFont="1" applyFill="1" applyBorder="1" applyAlignment="1">
      <alignment horizontal="center" vertical="center" wrapText="1" shrinkToFit="1"/>
    </xf>
    <xf numFmtId="0" fontId="31" fillId="0" borderId="12" xfId="0" applyFont="1" applyFill="1" applyBorder="1" applyAlignment="1">
      <alignment horizontal="center" vertical="center" wrapText="1" shrinkToFit="1"/>
    </xf>
    <xf numFmtId="0" fontId="31" fillId="0" borderId="14" xfId="0" applyFont="1" applyFill="1" applyBorder="1" applyAlignment="1">
      <alignment horizontal="center" vertical="center" wrapText="1" shrinkToFit="1"/>
    </xf>
    <xf numFmtId="0" fontId="31" fillId="0" borderId="14" xfId="0" applyFont="1" applyFill="1" applyBorder="1" applyAlignment="1">
      <alignment horizontal="center" vertical="center" wrapText="1"/>
    </xf>
    <xf numFmtId="0" fontId="30" fillId="0" borderId="13" xfId="3" applyFont="1" applyFill="1" applyBorder="1" applyAlignment="1">
      <alignment horizontal="center" vertical="center" wrapText="1" shrinkToFit="1"/>
    </xf>
    <xf numFmtId="0" fontId="31" fillId="0" borderId="5" xfId="0" applyFont="1" applyFill="1" applyBorder="1" applyAlignment="1">
      <alignment horizontal="center" vertical="center" wrapText="1" shrinkToFit="1"/>
    </xf>
    <xf numFmtId="0" fontId="30" fillId="0" borderId="5" xfId="3" applyFont="1" applyFill="1" applyBorder="1" applyAlignment="1">
      <alignment horizontal="center" vertical="center" wrapText="1" shrinkToFit="1"/>
    </xf>
    <xf numFmtId="0" fontId="31" fillId="0" borderId="5" xfId="0" applyFont="1" applyFill="1" applyBorder="1" applyAlignment="1">
      <alignment horizontal="center" vertical="center" textRotation="255" wrapText="1"/>
    </xf>
    <xf numFmtId="0" fontId="31" fillId="0" borderId="29" xfId="3" applyFont="1" applyFill="1" applyBorder="1" applyAlignment="1">
      <alignment vertical="center" shrinkToFit="1"/>
    </xf>
    <xf numFmtId="0" fontId="31" fillId="0" borderId="53" xfId="0" applyFont="1" applyFill="1" applyBorder="1" applyAlignment="1">
      <alignment vertical="center" shrinkToFit="1"/>
    </xf>
    <xf numFmtId="0" fontId="31" fillId="0" borderId="13" xfId="0" applyFont="1" applyFill="1" applyBorder="1" applyAlignment="1">
      <alignment shrinkToFit="1"/>
    </xf>
    <xf numFmtId="0" fontId="31" fillId="0" borderId="12" xfId="4" applyFont="1" applyFill="1" applyBorder="1" applyAlignment="1">
      <alignment vertical="center" shrinkToFit="1"/>
    </xf>
    <xf numFmtId="0" fontId="31" fillId="0" borderId="17" xfId="1" applyFont="1" applyFill="1" applyBorder="1" applyAlignment="1">
      <alignment vertical="center" shrinkToFit="1"/>
    </xf>
    <xf numFmtId="0" fontId="31" fillId="0" borderId="12" xfId="1" applyFont="1" applyFill="1" applyBorder="1" applyAlignment="1">
      <alignment vertical="center" shrinkToFit="1"/>
    </xf>
    <xf numFmtId="0" fontId="31" fillId="0" borderId="13" xfId="1" applyFont="1" applyFill="1" applyBorder="1" applyAlignment="1">
      <alignment vertical="center" shrinkToFit="1"/>
    </xf>
    <xf numFmtId="0" fontId="31" fillId="0" borderId="65" xfId="1" applyFont="1" applyFill="1" applyBorder="1" applyAlignment="1">
      <alignment vertical="center" shrinkToFit="1"/>
    </xf>
    <xf numFmtId="0" fontId="31" fillId="0" borderId="12" xfId="5" applyFont="1" applyFill="1" applyBorder="1" applyAlignment="1">
      <alignment vertical="center" shrinkToFit="1"/>
    </xf>
    <xf numFmtId="0" fontId="31" fillId="0" borderId="13" xfId="5" applyFont="1" applyFill="1" applyBorder="1" applyAlignment="1">
      <alignment vertical="center" shrinkToFit="1"/>
    </xf>
    <xf numFmtId="0" fontId="31" fillId="0" borderId="13" xfId="5" applyNumberFormat="1" applyFont="1" applyFill="1" applyBorder="1" applyAlignment="1">
      <alignment vertical="center" shrinkToFit="1"/>
    </xf>
    <xf numFmtId="0" fontId="31" fillId="0" borderId="65" xfId="1" applyNumberFormat="1" applyFont="1" applyFill="1" applyBorder="1" applyAlignment="1">
      <alignment vertical="center" shrinkToFit="1"/>
    </xf>
    <xf numFmtId="0" fontId="31" fillId="0" borderId="12" xfId="1" applyNumberFormat="1" applyFont="1" applyFill="1" applyBorder="1" applyAlignment="1">
      <alignment vertical="center" shrinkToFit="1"/>
    </xf>
    <xf numFmtId="0" fontId="31" fillId="0" borderId="13" xfId="1" applyNumberFormat="1" applyFont="1" applyFill="1" applyBorder="1" applyAlignment="1">
      <alignment vertical="center" shrinkToFit="1"/>
    </xf>
    <xf numFmtId="0" fontId="31" fillId="0" borderId="14" xfId="1" applyFont="1" applyFill="1" applyBorder="1" applyAlignment="1">
      <alignment vertical="center" shrinkToFit="1"/>
    </xf>
    <xf numFmtId="0" fontId="40" fillId="0" borderId="27" xfId="0" applyFont="1" applyFill="1" applyBorder="1" applyAlignment="1">
      <alignment vertical="center"/>
    </xf>
    <xf numFmtId="182" fontId="31" fillId="0" borderId="12" xfId="3" applyNumberFormat="1" applyFont="1" applyFill="1" applyBorder="1" applyAlignment="1">
      <alignment vertical="center" shrinkToFit="1"/>
    </xf>
    <xf numFmtId="176" fontId="30" fillId="0" borderId="5" xfId="0" applyNumberFormat="1" applyFont="1" applyFill="1" applyBorder="1" applyAlignment="1" applyProtection="1">
      <alignment vertical="center" wrapText="1" shrinkToFit="1"/>
      <protection locked="0"/>
    </xf>
    <xf numFmtId="0" fontId="31" fillId="0" borderId="6" xfId="0" applyNumberFormat="1" applyFont="1" applyFill="1" applyBorder="1" applyAlignment="1">
      <alignment vertical="center" wrapText="1" shrinkToFit="1"/>
    </xf>
    <xf numFmtId="0" fontId="31" fillId="0" borderId="6" xfId="0" applyNumberFormat="1" applyFont="1" applyFill="1" applyBorder="1" applyAlignment="1">
      <alignment horizontal="left" vertical="center" wrapText="1"/>
    </xf>
    <xf numFmtId="176" fontId="30" fillId="0" borderId="14" xfId="0" applyNumberFormat="1" applyFont="1" applyFill="1" applyBorder="1" applyAlignment="1" applyProtection="1">
      <alignment vertical="center" wrapText="1" shrinkToFit="1"/>
      <protection locked="0"/>
    </xf>
    <xf numFmtId="0" fontId="32" fillId="0" borderId="5" xfId="0" applyNumberFormat="1" applyFont="1" applyFill="1" applyBorder="1" applyAlignment="1">
      <alignment vertical="center" wrapText="1" shrinkToFit="1"/>
    </xf>
    <xf numFmtId="0" fontId="32" fillId="0" borderId="5" xfId="0" applyNumberFormat="1" applyFont="1" applyFill="1" applyBorder="1" applyAlignment="1">
      <alignment horizontal="left" vertical="center" wrapText="1"/>
    </xf>
    <xf numFmtId="181" fontId="32" fillId="0" borderId="5" xfId="0" applyNumberFormat="1" applyFont="1" applyFill="1" applyBorder="1" applyAlignment="1">
      <alignment horizontal="right" vertical="center" wrapText="1" shrinkToFit="1"/>
    </xf>
    <xf numFmtId="0" fontId="32" fillId="0" borderId="14" xfId="0" applyNumberFormat="1" applyFont="1" applyFill="1" applyBorder="1" applyAlignment="1">
      <alignment horizontal="left" vertical="center" wrapText="1"/>
    </xf>
    <xf numFmtId="181" fontId="32" fillId="0" borderId="14" xfId="0" applyNumberFormat="1" applyFont="1" applyFill="1" applyBorder="1" applyAlignment="1">
      <alignment horizontal="right" vertical="center" wrapText="1" shrinkToFit="1"/>
    </xf>
    <xf numFmtId="0" fontId="32" fillId="0" borderId="5" xfId="3" applyNumberFormat="1" applyFont="1" applyFill="1" applyBorder="1" applyAlignment="1">
      <alignment vertical="center" wrapText="1" shrinkToFit="1"/>
    </xf>
    <xf numFmtId="0" fontId="32" fillId="0" borderId="5" xfId="3" applyNumberFormat="1" applyFont="1" applyFill="1" applyBorder="1" applyAlignment="1">
      <alignment horizontal="left" vertical="center" wrapText="1"/>
    </xf>
    <xf numFmtId="181" fontId="32" fillId="0" borderId="5" xfId="3" applyNumberFormat="1" applyFont="1" applyFill="1" applyBorder="1" applyAlignment="1">
      <alignment horizontal="right" vertical="center" wrapText="1" shrinkToFit="1"/>
    </xf>
    <xf numFmtId="0" fontId="31" fillId="0" borderId="27" xfId="0" applyFont="1" applyFill="1" applyBorder="1" applyAlignment="1">
      <alignment horizontal="center" vertical="center" wrapText="1" shrinkToFit="1"/>
    </xf>
    <xf numFmtId="176" fontId="31" fillId="0" borderId="5" xfId="0" applyNumberFormat="1" applyFont="1" applyFill="1" applyBorder="1" applyAlignment="1">
      <alignment horizontal="right" vertical="center" wrapText="1" shrinkToFit="1"/>
    </xf>
    <xf numFmtId="0" fontId="31" fillId="0" borderId="27" xfId="3" applyNumberFormat="1" applyFont="1" applyFill="1" applyBorder="1" applyAlignment="1">
      <alignment vertical="center" wrapText="1" shrinkToFit="1"/>
    </xf>
    <xf numFmtId="181" fontId="31" fillId="0" borderId="0" xfId="3" applyNumberFormat="1" applyFont="1" applyFill="1" applyBorder="1" applyAlignment="1">
      <alignment horizontal="right" vertical="center" wrapText="1" shrinkToFit="1"/>
    </xf>
    <xf numFmtId="0" fontId="31" fillId="0" borderId="40" xfId="3" applyNumberFormat="1" applyFont="1" applyFill="1" applyBorder="1" applyAlignment="1">
      <alignment vertical="center" wrapText="1" shrinkToFit="1"/>
    </xf>
    <xf numFmtId="181" fontId="31" fillId="0" borderId="62" xfId="3" applyNumberFormat="1" applyFont="1" applyFill="1" applyBorder="1" applyAlignment="1">
      <alignment horizontal="right" vertical="center" wrapText="1" shrinkToFit="1"/>
    </xf>
    <xf numFmtId="0" fontId="31" fillId="0" borderId="5" xfId="3" applyNumberFormat="1" applyFont="1" applyFill="1" applyBorder="1" applyAlignment="1">
      <alignment vertical="center" wrapText="1" shrinkToFit="1"/>
    </xf>
    <xf numFmtId="0" fontId="31" fillId="0" borderId="0" xfId="0" applyFont="1" applyFill="1" applyBorder="1" applyAlignment="1">
      <alignment horizontal="center" vertical="center" wrapText="1" shrinkToFit="1"/>
    </xf>
    <xf numFmtId="0" fontId="30" fillId="0" borderId="27" xfId="3" applyNumberFormat="1" applyFont="1" applyFill="1" applyBorder="1" applyAlignment="1">
      <alignment vertical="center" wrapText="1" shrinkToFit="1"/>
    </xf>
    <xf numFmtId="0" fontId="30" fillId="0" borderId="5" xfId="3" applyFont="1" applyFill="1" applyBorder="1" applyAlignment="1">
      <alignment vertical="center" wrapText="1" shrinkToFit="1"/>
    </xf>
    <xf numFmtId="0" fontId="30" fillId="0" borderId="0" xfId="3" applyNumberFormat="1" applyFont="1" applyFill="1" applyBorder="1" applyAlignment="1">
      <alignment horizontal="left" vertical="center" wrapText="1"/>
    </xf>
    <xf numFmtId="176" fontId="31" fillId="0" borderId="5" xfId="0" applyNumberFormat="1" applyFont="1" applyFill="1" applyBorder="1" applyAlignment="1" applyProtection="1">
      <alignment vertical="center" wrapText="1" shrinkToFit="1"/>
      <protection locked="0"/>
    </xf>
    <xf numFmtId="0" fontId="32" fillId="0" borderId="5" xfId="0" applyFont="1" applyFill="1" applyBorder="1" applyAlignment="1">
      <alignment horizontal="center" vertical="center" wrapText="1" shrinkToFit="1"/>
    </xf>
    <xf numFmtId="181" fontId="31" fillId="0" borderId="5" xfId="0" applyNumberFormat="1" applyFont="1" applyFill="1" applyBorder="1" applyAlignment="1">
      <alignment horizontal="right" vertical="center" wrapText="1" shrinkToFit="1"/>
    </xf>
    <xf numFmtId="0" fontId="40" fillId="0" borderId="9" xfId="0" applyFont="1" applyFill="1" applyBorder="1" applyAlignment="1">
      <alignment vertical="center"/>
    </xf>
    <xf numFmtId="0" fontId="31" fillId="0" borderId="27" xfId="3" applyFont="1" applyFill="1" applyBorder="1" applyAlignment="1">
      <alignment horizontal="center" vertical="center" shrinkToFit="1"/>
    </xf>
    <xf numFmtId="0" fontId="31" fillId="0" borderId="5" xfId="3" applyNumberFormat="1" applyFont="1" applyFill="1" applyBorder="1" applyAlignment="1">
      <alignment vertical="center" shrinkToFit="1"/>
    </xf>
    <xf numFmtId="182" fontId="31" fillId="0" borderId="5" xfId="3" applyNumberFormat="1" applyFont="1" applyFill="1" applyBorder="1" applyAlignment="1">
      <alignment vertical="center" shrinkToFit="1"/>
    </xf>
    <xf numFmtId="182" fontId="31" fillId="0" borderId="14" xfId="3" applyNumberFormat="1" applyFont="1" applyFill="1" applyBorder="1" applyAlignment="1">
      <alignment vertical="center" shrinkToFit="1"/>
    </xf>
    <xf numFmtId="0" fontId="31" fillId="0" borderId="37" xfId="0" applyFont="1" applyFill="1" applyBorder="1" applyAlignment="1">
      <alignment vertical="center" wrapText="1"/>
    </xf>
    <xf numFmtId="0" fontId="40" fillId="0" borderId="1" xfId="0" applyFont="1" applyFill="1" applyBorder="1" applyAlignment="1">
      <alignment vertical="center"/>
    </xf>
    <xf numFmtId="0" fontId="31" fillId="0" borderId="37" xfId="0" applyNumberFormat="1" applyFont="1" applyFill="1" applyBorder="1" applyAlignment="1">
      <alignment horizontal="center" vertical="center" shrinkToFit="1"/>
    </xf>
    <xf numFmtId="0" fontId="46" fillId="0" borderId="13" xfId="3" applyNumberFormat="1" applyFont="1" applyFill="1" applyBorder="1" applyAlignment="1">
      <alignment horizontal="left" vertical="center" wrapText="1"/>
    </xf>
    <xf numFmtId="0" fontId="31" fillId="0" borderId="5" xfId="0" applyFont="1" applyFill="1" applyBorder="1" applyAlignment="1">
      <alignment vertical="center" textRotation="255" wrapText="1" shrinkToFit="1"/>
    </xf>
    <xf numFmtId="176" fontId="30" fillId="0" borderId="5" xfId="3" applyNumberFormat="1" applyFont="1" applyFill="1" applyBorder="1" applyAlignment="1" applyProtection="1">
      <alignment vertical="center" wrapText="1" shrinkToFit="1"/>
      <protection locked="0"/>
    </xf>
    <xf numFmtId="0" fontId="31" fillId="0" borderId="40" xfId="0" applyNumberFormat="1" applyFont="1" applyFill="1" applyBorder="1" applyAlignment="1">
      <alignment vertical="center" wrapText="1" shrinkToFit="1"/>
    </xf>
    <xf numFmtId="0" fontId="31" fillId="0" borderId="40" xfId="0" applyNumberFormat="1" applyFont="1" applyFill="1" applyBorder="1" applyAlignment="1">
      <alignment horizontal="left" vertical="center" wrapText="1"/>
    </xf>
    <xf numFmtId="181" fontId="31" fillId="0" borderId="40" xfId="0" applyNumberFormat="1" applyFont="1" applyFill="1" applyBorder="1" applyAlignment="1">
      <alignment horizontal="right" vertical="center" wrapText="1" shrinkToFit="1"/>
    </xf>
    <xf numFmtId="0" fontId="32" fillId="0" borderId="40" xfId="0" applyNumberFormat="1" applyFont="1" applyFill="1" applyBorder="1" applyAlignment="1">
      <alignment vertical="center" wrapText="1" shrinkToFit="1"/>
    </xf>
    <xf numFmtId="0" fontId="30" fillId="0" borderId="7" xfId="3" applyNumberFormat="1" applyFont="1" applyFill="1" applyBorder="1" applyAlignment="1">
      <alignment vertical="center" wrapText="1" shrinkToFit="1"/>
    </xf>
    <xf numFmtId="0" fontId="32" fillId="0" borderId="27" xfId="0" applyNumberFormat="1" applyFont="1" applyFill="1" applyBorder="1" applyAlignment="1">
      <alignment vertical="center" wrapText="1" shrinkToFi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0" fillId="0" borderId="1" xfId="3" applyFont="1" applyFill="1" applyBorder="1" applyAlignment="1">
      <alignment vertical="center" wrapText="1" shrinkToFit="1"/>
    </xf>
    <xf numFmtId="0" fontId="30" fillId="0" borderId="11" xfId="3" applyNumberFormat="1" applyFont="1" applyFill="1" applyBorder="1" applyAlignment="1">
      <alignment horizontal="left" vertical="center" wrapText="1"/>
    </xf>
    <xf numFmtId="176" fontId="31" fillId="0" borderId="1" xfId="0" applyNumberFormat="1" applyFont="1" applyFill="1" applyBorder="1" applyAlignment="1" applyProtection="1">
      <alignment vertical="center" wrapText="1" shrinkToFit="1"/>
      <protection locked="0"/>
    </xf>
    <xf numFmtId="0" fontId="31" fillId="0" borderId="5" xfId="0" applyFont="1" applyFill="1" applyBorder="1" applyAlignment="1">
      <alignment vertical="center" wrapText="1" shrinkToFit="1"/>
    </xf>
    <xf numFmtId="0" fontId="32" fillId="0" borderId="4" xfId="0" applyFont="1" applyFill="1" applyBorder="1" applyAlignment="1">
      <alignment horizontal="center" vertical="center" wrapText="1" shrinkToFit="1"/>
    </xf>
    <xf numFmtId="0" fontId="32" fillId="0" borderId="4" xfId="0" applyNumberFormat="1" applyFont="1" applyFill="1" applyBorder="1" applyAlignment="1">
      <alignment vertical="center" wrapText="1" shrinkToFit="1"/>
    </xf>
    <xf numFmtId="0" fontId="32" fillId="0" borderId="4" xfId="0" applyNumberFormat="1" applyFont="1" applyFill="1" applyBorder="1" applyAlignment="1">
      <alignment horizontal="left" vertical="center" wrapText="1"/>
    </xf>
    <xf numFmtId="181" fontId="32" fillId="0" borderId="4" xfId="0" applyNumberFormat="1" applyFont="1" applyFill="1" applyBorder="1" applyAlignment="1">
      <alignment horizontal="right" vertical="center" wrapText="1" shrinkToFit="1"/>
    </xf>
    <xf numFmtId="0" fontId="31" fillId="0" borderId="1" xfId="0" applyFont="1" applyFill="1" applyBorder="1" applyAlignment="1">
      <alignment vertical="center" textRotation="255" wrapText="1" shrinkToFit="1"/>
    </xf>
    <xf numFmtId="0" fontId="31" fillId="0" borderId="1" xfId="0" applyNumberFormat="1" applyFont="1" applyFill="1" applyBorder="1" applyAlignment="1">
      <alignment vertical="center" wrapText="1" shrinkToFit="1"/>
    </xf>
    <xf numFmtId="0" fontId="31" fillId="0" borderId="1" xfId="3" applyNumberFormat="1" applyFont="1" applyFill="1" applyBorder="1" applyAlignment="1">
      <alignment horizontal="left" vertical="center" wrapText="1"/>
    </xf>
    <xf numFmtId="181" fontId="31" fillId="0" borderId="30" xfId="3" applyNumberFormat="1" applyFont="1" applyFill="1" applyBorder="1" applyAlignment="1">
      <alignment vertical="center" shrinkToFit="1"/>
    </xf>
    <xf numFmtId="181" fontId="31" fillId="0" borderId="31" xfId="3" applyNumberFormat="1" applyFont="1" applyFill="1" applyBorder="1" applyAlignment="1">
      <alignment vertical="center" shrinkToFit="1"/>
    </xf>
    <xf numFmtId="181" fontId="31" fillId="0" borderId="44" xfId="3" applyNumberFormat="1" applyFont="1" applyFill="1" applyBorder="1" applyAlignment="1">
      <alignment vertical="center" shrinkToFit="1"/>
    </xf>
    <xf numFmtId="181" fontId="31" fillId="0" borderId="104" xfId="3" applyNumberFormat="1" applyFont="1" applyFill="1" applyBorder="1" applyAlignment="1">
      <alignment vertical="center" shrinkToFit="1"/>
    </xf>
    <xf numFmtId="181" fontId="31" fillId="0" borderId="105" xfId="3" applyNumberFormat="1" applyFont="1" applyFill="1" applyBorder="1" applyAlignment="1">
      <alignment vertical="center" shrinkToFit="1"/>
    </xf>
    <xf numFmtId="181" fontId="31" fillId="0" borderId="106" xfId="3" applyNumberFormat="1" applyFont="1" applyFill="1" applyBorder="1" applyAlignment="1">
      <alignment vertical="center" shrinkToFit="1"/>
    </xf>
    <xf numFmtId="181" fontId="31" fillId="0" borderId="54" xfId="3" applyNumberFormat="1" applyFont="1" applyFill="1" applyBorder="1" applyAlignment="1">
      <alignment vertical="center" shrinkToFit="1"/>
    </xf>
    <xf numFmtId="181" fontId="31" fillId="0" borderId="32" xfId="3" applyNumberFormat="1" applyFont="1" applyFill="1" applyBorder="1" applyAlignment="1">
      <alignment vertical="center" shrinkToFit="1"/>
    </xf>
    <xf numFmtId="181" fontId="31" fillId="0" borderId="18" xfId="3" applyNumberFormat="1" applyFont="1" applyFill="1" applyBorder="1" applyAlignment="1">
      <alignment vertical="center" shrinkToFit="1"/>
    </xf>
    <xf numFmtId="181" fontId="31" fillId="0" borderId="19" xfId="3" applyNumberFormat="1" applyFont="1" applyFill="1" applyBorder="1" applyAlignment="1">
      <alignment vertical="center" shrinkToFit="1"/>
    </xf>
    <xf numFmtId="181" fontId="31" fillId="0" borderId="41" xfId="3" applyNumberFormat="1" applyFont="1" applyFill="1" applyBorder="1" applyAlignment="1">
      <alignment vertical="center" shrinkToFit="1"/>
    </xf>
    <xf numFmtId="181" fontId="31" fillId="0" borderId="20" xfId="3" applyNumberFormat="1" applyFont="1" applyFill="1" applyBorder="1" applyAlignment="1">
      <alignment vertical="center" shrinkToFit="1"/>
    </xf>
    <xf numFmtId="181" fontId="31" fillId="0" borderId="55" xfId="3" applyNumberFormat="1" applyFont="1" applyFill="1" applyBorder="1" applyAlignment="1">
      <alignment vertical="center" shrinkToFit="1"/>
    </xf>
    <xf numFmtId="181" fontId="31" fillId="0" borderId="21" xfId="3" applyNumberFormat="1" applyFont="1" applyFill="1" applyBorder="1" applyAlignment="1">
      <alignment vertical="center" shrinkToFit="1"/>
    </xf>
    <xf numFmtId="181" fontId="31" fillId="0" borderId="22" xfId="3" applyNumberFormat="1" applyFont="1" applyFill="1" applyBorder="1" applyAlignment="1">
      <alignment vertical="center" shrinkToFit="1"/>
    </xf>
    <xf numFmtId="181" fontId="31" fillId="0" borderId="42" xfId="3" applyNumberFormat="1" applyFont="1" applyFill="1" applyBorder="1" applyAlignment="1">
      <alignment vertical="center" shrinkToFit="1"/>
    </xf>
    <xf numFmtId="181" fontId="31" fillId="0" borderId="23" xfId="3" applyNumberFormat="1" applyFont="1" applyFill="1" applyBorder="1" applyAlignment="1">
      <alignment vertical="center" shrinkToFit="1"/>
    </xf>
    <xf numFmtId="181" fontId="31" fillId="0" borderId="56" xfId="3" applyNumberFormat="1" applyFont="1" applyFill="1" applyBorder="1" applyAlignment="1">
      <alignment vertical="center" shrinkToFit="1"/>
    </xf>
    <xf numFmtId="181" fontId="31" fillId="0" borderId="21" xfId="0" applyNumberFormat="1" applyFont="1" applyFill="1" applyBorder="1" applyAlignment="1" applyProtection="1">
      <alignment vertical="center" shrinkToFit="1"/>
    </xf>
    <xf numFmtId="181" fontId="31" fillId="0" borderId="22" xfId="0" applyNumberFormat="1" applyFont="1" applyFill="1" applyBorder="1" applyAlignment="1" applyProtection="1">
      <alignment vertical="center" shrinkToFit="1"/>
    </xf>
    <xf numFmtId="181" fontId="31" fillId="0" borderId="42" xfId="0" applyNumberFormat="1" applyFont="1" applyFill="1" applyBorder="1" applyAlignment="1" applyProtection="1">
      <alignment vertical="center" shrinkToFit="1"/>
    </xf>
    <xf numFmtId="181" fontId="31" fillId="0" borderId="23" xfId="0" applyNumberFormat="1" applyFont="1" applyFill="1" applyBorder="1" applyAlignment="1" applyProtection="1">
      <alignment vertical="center" shrinkToFit="1"/>
    </xf>
    <xf numFmtId="181" fontId="31" fillId="0" borderId="56" xfId="0" applyNumberFormat="1" applyFont="1" applyFill="1" applyBorder="1" applyAlignment="1" applyProtection="1">
      <alignment vertical="center" shrinkToFit="1"/>
    </xf>
    <xf numFmtId="181" fontId="31" fillId="0" borderId="42" xfId="0" applyNumberFormat="1" applyFont="1" applyFill="1" applyBorder="1" applyAlignment="1">
      <alignment vertical="center" shrinkToFit="1"/>
    </xf>
    <xf numFmtId="181" fontId="31" fillId="0" borderId="23" xfId="0" applyNumberFormat="1" applyFont="1" applyFill="1" applyBorder="1" applyAlignment="1">
      <alignment vertical="center" shrinkToFit="1"/>
    </xf>
    <xf numFmtId="181" fontId="31" fillId="0" borderId="21" xfId="0" applyNumberFormat="1" applyFont="1" applyFill="1" applyBorder="1" applyAlignment="1">
      <alignment vertical="center" shrinkToFit="1"/>
    </xf>
    <xf numFmtId="181" fontId="31" fillId="0" borderId="22" xfId="0" applyNumberFormat="1" applyFont="1" applyFill="1" applyBorder="1" applyAlignment="1">
      <alignment vertical="center" shrinkToFit="1"/>
    </xf>
    <xf numFmtId="181" fontId="31" fillId="0" borderId="56" xfId="0" applyNumberFormat="1" applyFont="1" applyFill="1" applyBorder="1" applyAlignment="1">
      <alignment vertical="center" shrinkToFit="1"/>
    </xf>
    <xf numFmtId="181" fontId="33" fillId="0" borderId="21" xfId="3" applyNumberFormat="1" applyFont="1" applyFill="1" applyBorder="1" applyAlignment="1">
      <alignment vertical="center" shrinkToFit="1"/>
    </xf>
    <xf numFmtId="181" fontId="33" fillId="0" borderId="22" xfId="3" applyNumberFormat="1" applyFont="1" applyFill="1" applyBorder="1" applyAlignment="1">
      <alignment vertical="center" shrinkToFit="1"/>
    </xf>
    <xf numFmtId="181" fontId="33" fillId="0" borderId="42" xfId="3" applyNumberFormat="1" applyFont="1" applyFill="1" applyBorder="1" applyAlignment="1">
      <alignment vertical="center" shrinkToFit="1"/>
    </xf>
    <xf numFmtId="181" fontId="33" fillId="0" borderId="23" xfId="3" applyNumberFormat="1" applyFont="1" applyFill="1" applyBorder="1" applyAlignment="1">
      <alignment vertical="center" shrinkToFit="1"/>
    </xf>
    <xf numFmtId="181" fontId="33" fillId="0" borderId="56" xfId="3" applyNumberFormat="1" applyFont="1" applyFill="1" applyBorder="1" applyAlignment="1">
      <alignment vertical="center" shrinkToFit="1"/>
    </xf>
    <xf numFmtId="181" fontId="31" fillId="0" borderId="21" xfId="0" applyNumberFormat="1" applyFont="1" applyFill="1" applyBorder="1" applyAlignment="1" applyProtection="1">
      <alignment vertical="center" shrinkToFit="1"/>
      <protection locked="0"/>
    </xf>
    <xf numFmtId="181" fontId="31" fillId="0" borderId="22" xfId="0" applyNumberFormat="1" applyFont="1" applyFill="1" applyBorder="1" applyAlignment="1" applyProtection="1">
      <alignment vertical="center" shrinkToFit="1"/>
      <protection locked="0"/>
    </xf>
    <xf numFmtId="181" fontId="31" fillId="0" borderId="42" xfId="0" applyNumberFormat="1" applyFont="1" applyFill="1" applyBorder="1" applyAlignment="1" applyProtection="1">
      <alignment vertical="center" shrinkToFit="1"/>
      <protection locked="0"/>
    </xf>
    <xf numFmtId="181" fontId="31" fillId="0" borderId="23" xfId="0" applyNumberFormat="1" applyFont="1" applyFill="1" applyBorder="1" applyAlignment="1" applyProtection="1">
      <alignment vertical="center" shrinkToFit="1"/>
      <protection locked="0"/>
    </xf>
    <xf numFmtId="181" fontId="31" fillId="0" borderId="56" xfId="0" applyNumberFormat="1" applyFont="1" applyFill="1" applyBorder="1" applyAlignment="1" applyProtection="1">
      <alignment vertical="center" shrinkToFit="1"/>
      <protection locked="0"/>
    </xf>
    <xf numFmtId="181" fontId="31" fillId="0" borderId="78" xfId="0" applyNumberFormat="1" applyFont="1" applyFill="1" applyBorder="1" applyAlignment="1">
      <alignment vertical="center" shrinkToFit="1"/>
    </xf>
    <xf numFmtId="181" fontId="31" fillId="0" borderId="84" xfId="0" applyNumberFormat="1" applyFont="1" applyFill="1" applyBorder="1" applyAlignment="1">
      <alignment vertical="center" shrinkToFit="1"/>
    </xf>
    <xf numFmtId="181" fontId="31" fillId="0" borderId="83" xfId="0" applyNumberFormat="1" applyFont="1" applyFill="1" applyBorder="1" applyAlignment="1">
      <alignment vertical="center" shrinkToFit="1"/>
    </xf>
    <xf numFmtId="181" fontId="31" fillId="0" borderId="79" xfId="0" applyNumberFormat="1" applyFont="1" applyFill="1" applyBorder="1" applyAlignment="1">
      <alignment vertical="center" shrinkToFit="1"/>
    </xf>
    <xf numFmtId="181" fontId="31" fillId="0" borderId="98" xfId="0" applyNumberFormat="1" applyFont="1" applyFill="1" applyBorder="1" applyAlignment="1">
      <alignment vertical="center" shrinkToFit="1"/>
    </xf>
    <xf numFmtId="181" fontId="31" fillId="0" borderId="19" xfId="3" applyNumberFormat="1" applyFont="1" applyFill="1" applyBorder="1" applyAlignment="1">
      <alignment horizontal="center" vertical="center" shrinkToFit="1"/>
    </xf>
    <xf numFmtId="181" fontId="31" fillId="0" borderId="56" xfId="3" applyNumberFormat="1" applyFont="1" applyFill="1" applyBorder="1" applyAlignment="1">
      <alignment horizontal="right" vertical="center" shrinkToFit="1"/>
    </xf>
    <xf numFmtId="181" fontId="31" fillId="0" borderId="22" xfId="3" applyNumberFormat="1" applyFont="1" applyFill="1" applyBorder="1" applyAlignment="1">
      <alignment horizontal="right" vertical="center" shrinkToFit="1"/>
    </xf>
    <xf numFmtId="181" fontId="31" fillId="0" borderId="42" xfId="3" applyNumberFormat="1" applyFont="1" applyFill="1" applyBorder="1" applyAlignment="1">
      <alignment horizontal="right" vertical="center" shrinkToFit="1"/>
    </xf>
    <xf numFmtId="181" fontId="31" fillId="0" borderId="56" xfId="3" quotePrefix="1" applyNumberFormat="1" applyFont="1" applyFill="1" applyBorder="1" applyAlignment="1">
      <alignment horizontal="right" vertical="center" shrinkToFit="1"/>
    </xf>
    <xf numFmtId="181" fontId="31" fillId="0" borderId="22" xfId="3" quotePrefix="1" applyNumberFormat="1" applyFont="1" applyFill="1" applyBorder="1" applyAlignment="1">
      <alignment horizontal="right" vertical="center" shrinkToFit="1"/>
    </xf>
    <xf numFmtId="181" fontId="31" fillId="0" borderId="42" xfId="3" quotePrefix="1" applyNumberFormat="1" applyFont="1" applyFill="1" applyBorder="1" applyAlignment="1">
      <alignment horizontal="right" vertical="center" shrinkToFit="1"/>
    </xf>
    <xf numFmtId="181" fontId="31" fillId="0" borderId="21" xfId="3" quotePrefix="1" applyNumberFormat="1" applyFont="1" applyFill="1" applyBorder="1" applyAlignment="1">
      <alignment horizontal="right" vertical="center" shrinkToFit="1"/>
    </xf>
    <xf numFmtId="181" fontId="31" fillId="0" borderId="23" xfId="3" quotePrefix="1" applyNumberFormat="1" applyFont="1" applyFill="1" applyBorder="1" applyAlignment="1">
      <alignment horizontal="right" vertical="center" shrinkToFit="1"/>
    </xf>
    <xf numFmtId="181" fontId="31" fillId="0" borderId="24" xfId="0" applyNumberFormat="1" applyFont="1" applyFill="1" applyBorder="1" applyAlignment="1">
      <alignment vertical="center" shrinkToFit="1"/>
    </xf>
    <xf numFmtId="181" fontId="31" fillId="0" borderId="25" xfId="0" applyNumberFormat="1" applyFont="1" applyFill="1" applyBorder="1" applyAlignment="1">
      <alignment vertical="center" shrinkToFit="1"/>
    </xf>
    <xf numFmtId="181" fontId="31" fillId="0" borderId="43" xfId="0" applyNumberFormat="1" applyFont="1" applyFill="1" applyBorder="1" applyAlignment="1">
      <alignment vertical="center" shrinkToFit="1"/>
    </xf>
    <xf numFmtId="181" fontId="31" fillId="0" borderId="26" xfId="0" applyNumberFormat="1" applyFont="1" applyFill="1" applyBorder="1" applyAlignment="1">
      <alignment vertical="center" shrinkToFit="1"/>
    </xf>
    <xf numFmtId="181" fontId="31" fillId="0" borderId="57" xfId="0" applyNumberFormat="1" applyFont="1" applyFill="1" applyBorder="1" applyAlignment="1">
      <alignment vertical="center" shrinkToFit="1"/>
    </xf>
    <xf numFmtId="181" fontId="31" fillId="0" borderId="96" xfId="3" applyNumberFormat="1" applyFont="1" applyFill="1" applyBorder="1" applyAlignment="1">
      <alignment vertical="center" shrinkToFit="1"/>
    </xf>
    <xf numFmtId="181" fontId="31" fillId="0" borderId="100" xfId="3" applyNumberFormat="1" applyFont="1" applyFill="1" applyBorder="1" applyAlignment="1">
      <alignment vertical="center" shrinkToFit="1"/>
    </xf>
    <xf numFmtId="181" fontId="31" fillId="0" borderId="97" xfId="3" applyNumberFormat="1" applyFont="1" applyFill="1" applyBorder="1" applyAlignment="1">
      <alignment vertical="center" shrinkToFit="1"/>
    </xf>
    <xf numFmtId="181" fontId="31" fillId="0" borderId="74" xfId="3" applyNumberFormat="1" applyFont="1" applyFill="1" applyBorder="1" applyAlignment="1">
      <alignment vertical="center" shrinkToFit="1"/>
    </xf>
    <xf numFmtId="181" fontId="31" fillId="0" borderId="73" xfId="3" applyNumberFormat="1" applyFont="1" applyFill="1" applyBorder="1" applyAlignment="1">
      <alignment vertical="center" shrinkToFit="1"/>
    </xf>
    <xf numFmtId="181" fontId="31" fillId="0" borderId="78" xfId="0" applyNumberFormat="1" applyFont="1" applyFill="1" applyBorder="1" applyAlignment="1" applyProtection="1">
      <alignment vertical="center" shrinkToFit="1"/>
      <protection locked="0"/>
    </xf>
    <xf numFmtId="181" fontId="31" fillId="0" borderId="84" xfId="0" applyNumberFormat="1" applyFont="1" applyFill="1" applyBorder="1" applyAlignment="1" applyProtection="1">
      <alignment vertical="center" shrinkToFit="1"/>
      <protection locked="0"/>
    </xf>
    <xf numFmtId="181" fontId="31" fillId="0" borderId="83" xfId="0" applyNumberFormat="1" applyFont="1" applyFill="1" applyBorder="1" applyAlignment="1" applyProtection="1">
      <alignment vertical="center" shrinkToFit="1"/>
      <protection locked="0"/>
    </xf>
    <xf numFmtId="181" fontId="31" fillId="0" borderId="79" xfId="0" applyNumberFormat="1" applyFont="1" applyFill="1" applyBorder="1" applyAlignment="1" applyProtection="1">
      <alignment vertical="center" shrinkToFit="1"/>
      <protection locked="0"/>
    </xf>
    <xf numFmtId="181" fontId="31" fillId="0" borderId="98" xfId="0" applyNumberFormat="1" applyFont="1" applyFill="1" applyBorder="1" applyAlignment="1" applyProtection="1">
      <alignment vertical="center" shrinkToFit="1"/>
      <protection locked="0"/>
    </xf>
    <xf numFmtId="181" fontId="31" fillId="0" borderId="24" xfId="3" applyNumberFormat="1" applyFont="1" applyFill="1" applyBorder="1" applyAlignment="1">
      <alignment vertical="center" shrinkToFit="1"/>
    </xf>
    <xf numFmtId="181" fontId="31" fillId="0" borderId="25" xfId="3" applyNumberFormat="1" applyFont="1" applyFill="1" applyBorder="1" applyAlignment="1">
      <alignment vertical="center" shrinkToFit="1"/>
    </xf>
    <xf numFmtId="181" fontId="31" fillId="0" borderId="43" xfId="3" applyNumberFormat="1" applyFont="1" applyFill="1" applyBorder="1" applyAlignment="1">
      <alignment vertical="center" shrinkToFit="1"/>
    </xf>
    <xf numFmtId="181" fontId="31" fillId="0" borderId="26" xfId="3" applyNumberFormat="1" applyFont="1" applyFill="1" applyBorder="1" applyAlignment="1">
      <alignment vertical="center" shrinkToFit="1"/>
    </xf>
    <xf numFmtId="181" fontId="31" fillId="0" borderId="57" xfId="3" applyNumberFormat="1" applyFont="1" applyFill="1" applyBorder="1" applyAlignment="1">
      <alignment vertical="center" shrinkToFit="1"/>
    </xf>
    <xf numFmtId="181" fontId="31" fillId="0" borderId="30" xfId="0" applyNumberFormat="1" applyFont="1" applyFill="1" applyBorder="1" applyAlignment="1">
      <alignment vertical="center" shrinkToFit="1"/>
    </xf>
    <xf numFmtId="181" fontId="31" fillId="0" borderId="31" xfId="0" applyNumberFormat="1" applyFont="1" applyFill="1" applyBorder="1" applyAlignment="1">
      <alignment vertical="center" shrinkToFit="1"/>
    </xf>
    <xf numFmtId="181" fontId="31" fillId="0" borderId="32" xfId="0" applyNumberFormat="1" applyFont="1" applyFill="1" applyBorder="1" applyAlignment="1">
      <alignment vertical="center" shrinkToFit="1"/>
    </xf>
    <xf numFmtId="181" fontId="31" fillId="0" borderId="15" xfId="0" applyNumberFormat="1" applyFont="1" applyFill="1" applyBorder="1" applyAlignment="1">
      <alignment vertical="center" shrinkToFit="1"/>
    </xf>
    <xf numFmtId="181" fontId="31" fillId="0" borderId="54" xfId="0" applyNumberFormat="1" applyFont="1" applyFill="1" applyBorder="1" applyAlignment="1">
      <alignment vertical="center" shrinkToFit="1"/>
    </xf>
    <xf numFmtId="181" fontId="31" fillId="0" borderId="17" xfId="0" applyNumberFormat="1" applyFont="1" applyFill="1" applyBorder="1" applyAlignment="1">
      <alignment vertical="center" shrinkToFit="1"/>
    </xf>
    <xf numFmtId="181" fontId="31" fillId="0" borderId="37" xfId="3" applyNumberFormat="1" applyFont="1" applyFill="1" applyBorder="1" applyAlignment="1">
      <alignment vertical="center" shrinkToFit="1"/>
    </xf>
    <xf numFmtId="181" fontId="31" fillId="0" borderId="50" xfId="3" applyNumberFormat="1" applyFont="1" applyFill="1" applyBorder="1" applyAlignment="1">
      <alignment vertical="center" shrinkToFit="1"/>
    </xf>
    <xf numFmtId="181" fontId="31" fillId="0" borderId="18" xfId="0" applyNumberFormat="1" applyFont="1" applyFill="1" applyBorder="1" applyAlignment="1" applyProtection="1">
      <alignment vertical="center" shrinkToFit="1"/>
      <protection locked="0"/>
    </xf>
    <xf numFmtId="181" fontId="31" fillId="0" borderId="19" xfId="0" applyNumberFormat="1" applyFont="1" applyFill="1" applyBorder="1" applyAlignment="1" applyProtection="1">
      <alignment vertical="center" shrinkToFit="1"/>
      <protection locked="0"/>
    </xf>
    <xf numFmtId="181" fontId="31" fillId="0" borderId="41" xfId="0" applyNumberFormat="1" applyFont="1" applyFill="1" applyBorder="1" applyAlignment="1" applyProtection="1">
      <alignment vertical="center" shrinkToFit="1"/>
      <protection locked="0"/>
    </xf>
    <xf numFmtId="181" fontId="31" fillId="0" borderId="20" xfId="0" applyNumberFormat="1" applyFont="1" applyFill="1" applyBorder="1" applyAlignment="1" applyProtection="1">
      <alignment vertical="center" shrinkToFit="1"/>
      <protection locked="0"/>
    </xf>
    <xf numFmtId="181" fontId="31" fillId="0" borderId="55" xfId="0" applyNumberFormat="1" applyFont="1" applyFill="1" applyBorder="1" applyAlignment="1" applyProtection="1">
      <alignment vertical="center" shrinkToFit="1"/>
      <protection locked="0"/>
    </xf>
    <xf numFmtId="181" fontId="31" fillId="0" borderId="101" xfId="0" applyNumberFormat="1" applyFont="1" applyFill="1" applyBorder="1" applyAlignment="1" applyProtection="1">
      <alignment vertical="center" shrinkToFit="1"/>
      <protection locked="0"/>
    </xf>
    <xf numFmtId="181" fontId="31" fillId="0" borderId="47" xfId="3" applyNumberFormat="1" applyFont="1" applyFill="1" applyBorder="1" applyAlignment="1">
      <alignment vertical="center" shrinkToFit="1"/>
    </xf>
    <xf numFmtId="181" fontId="31" fillId="0" borderId="81" xfId="3" applyNumberFormat="1" applyFont="1" applyFill="1" applyBorder="1" applyAlignment="1">
      <alignment vertical="center" shrinkToFit="1"/>
    </xf>
    <xf numFmtId="181" fontId="31" fillId="0" borderId="48" xfId="3" applyNumberFormat="1" applyFont="1" applyFill="1" applyBorder="1" applyAlignment="1">
      <alignment vertical="center" shrinkToFit="1"/>
    </xf>
    <xf numFmtId="181" fontId="31" fillId="0" borderId="76" xfId="3" applyNumberFormat="1" applyFont="1" applyFill="1" applyBorder="1" applyAlignment="1">
      <alignment vertical="center" shrinkToFit="1"/>
    </xf>
    <xf numFmtId="181" fontId="31" fillId="0" borderId="81" xfId="0" applyNumberFormat="1" applyFont="1" applyFill="1" applyBorder="1" applyAlignment="1">
      <alignment vertical="center" shrinkToFit="1"/>
    </xf>
    <xf numFmtId="181" fontId="31" fillId="0" borderId="48" xfId="0" applyNumberFormat="1" applyFont="1" applyFill="1" applyBorder="1" applyAlignment="1">
      <alignment vertical="center" shrinkToFit="1"/>
    </xf>
    <xf numFmtId="181" fontId="33" fillId="0" borderId="81" xfId="3" applyNumberFormat="1" applyFont="1" applyFill="1" applyBorder="1" applyAlignment="1">
      <alignment vertical="center" shrinkToFit="1"/>
    </xf>
    <xf numFmtId="181" fontId="33" fillId="0" borderId="48" xfId="3" applyNumberFormat="1" applyFont="1" applyFill="1" applyBorder="1" applyAlignment="1">
      <alignment vertical="center" shrinkToFit="1"/>
    </xf>
    <xf numFmtId="181" fontId="31" fillId="0" borderId="81" xfId="0" applyNumberFormat="1" applyFont="1" applyFill="1" applyBorder="1" applyAlignment="1" applyProtection="1">
      <alignment vertical="center" shrinkToFit="1"/>
      <protection locked="0"/>
    </xf>
    <xf numFmtId="181" fontId="31" fillId="0" borderId="108" xfId="0" applyNumberFormat="1" applyFont="1" applyFill="1" applyBorder="1" applyAlignment="1">
      <alignment vertical="center" shrinkToFit="1"/>
    </xf>
    <xf numFmtId="181" fontId="31" fillId="0" borderId="49" xfId="0" applyNumberFormat="1" applyFont="1" applyFill="1" applyBorder="1" applyAlignment="1">
      <alignment vertical="center" shrinkToFit="1"/>
    </xf>
    <xf numFmtId="181" fontId="31" fillId="0" borderId="19" xfId="3" applyNumberFormat="1" applyFont="1" applyFill="1" applyBorder="1" applyAlignment="1">
      <alignment horizontal="right" vertical="center" shrinkToFit="1"/>
    </xf>
    <xf numFmtId="181" fontId="31" fillId="0" borderId="101" xfId="3" applyNumberFormat="1" applyFont="1" applyFill="1" applyBorder="1" applyAlignment="1">
      <alignment vertical="center" shrinkToFit="1"/>
    </xf>
    <xf numFmtId="181" fontId="31" fillId="0" borderId="47" xfId="0" applyNumberFormat="1" applyFont="1" applyFill="1" applyBorder="1" applyAlignment="1">
      <alignment vertical="center" shrinkToFit="1"/>
    </xf>
    <xf numFmtId="181" fontId="31" fillId="0" borderId="19" xfId="0" applyNumberFormat="1" applyFont="1" applyFill="1" applyBorder="1" applyAlignment="1">
      <alignment horizontal="center" vertical="center" shrinkToFit="1"/>
    </xf>
    <xf numFmtId="181" fontId="31" fillId="0" borderId="20" xfId="0" applyNumberFormat="1" applyFont="1" applyFill="1" applyBorder="1" applyAlignment="1">
      <alignment vertical="center" shrinkToFit="1"/>
    </xf>
    <xf numFmtId="181" fontId="31" fillId="0" borderId="110" xfId="3" applyNumberFormat="1" applyFont="1" applyFill="1" applyBorder="1" applyAlignment="1">
      <alignment vertical="center" shrinkToFit="1"/>
    </xf>
    <xf numFmtId="181" fontId="31" fillId="0" borderId="107" xfId="0" applyNumberFormat="1" applyFont="1" applyFill="1" applyBorder="1" applyAlignment="1">
      <alignment vertical="center" shrinkToFit="1"/>
    </xf>
    <xf numFmtId="181" fontId="31" fillId="0" borderId="109" xfId="3" applyNumberFormat="1" applyFont="1" applyFill="1" applyBorder="1" applyAlignment="1">
      <alignment vertical="center" shrinkToFit="1"/>
    </xf>
    <xf numFmtId="181" fontId="31" fillId="0" borderId="76" xfId="0" applyNumberFormat="1" applyFont="1" applyFill="1" applyBorder="1" applyAlignment="1">
      <alignment vertical="center" shrinkToFit="1"/>
    </xf>
    <xf numFmtId="181" fontId="38" fillId="0" borderId="56" xfId="3" applyNumberFormat="1" applyFont="1" applyFill="1" applyBorder="1" applyAlignment="1">
      <alignment vertical="center" shrinkToFit="1"/>
    </xf>
    <xf numFmtId="181" fontId="38" fillId="0" borderId="22" xfId="3" applyNumberFormat="1" applyFont="1" applyFill="1" applyBorder="1" applyAlignment="1">
      <alignment vertical="center" shrinkToFit="1"/>
    </xf>
    <xf numFmtId="181" fontId="38" fillId="0" borderId="81" xfId="0" applyNumberFormat="1" applyFont="1" applyFill="1" applyBorder="1" applyAlignment="1">
      <alignment vertical="center" shrinkToFit="1"/>
    </xf>
    <xf numFmtId="181" fontId="31" fillId="0" borderId="108" xfId="0" applyNumberFormat="1" applyFont="1" applyFill="1" applyBorder="1" applyAlignment="1" applyProtection="1">
      <alignment vertical="center" shrinkToFit="1"/>
      <protection locked="0"/>
    </xf>
    <xf numFmtId="181" fontId="31" fillId="0" borderId="49" xfId="3" applyNumberFormat="1" applyFont="1" applyFill="1" applyBorder="1" applyAlignment="1">
      <alignment vertical="center" shrinkToFit="1"/>
    </xf>
    <xf numFmtId="181" fontId="31" fillId="0" borderId="107" xfId="3" applyNumberFormat="1" applyFont="1" applyFill="1" applyBorder="1" applyAlignment="1">
      <alignment vertical="center" shrinkToFit="1"/>
    </xf>
    <xf numFmtId="181" fontId="31" fillId="0" borderId="44" xfId="0" applyNumberFormat="1" applyFont="1" applyFill="1" applyBorder="1" applyAlignment="1">
      <alignment vertical="center" shrinkToFit="1"/>
    </xf>
    <xf numFmtId="181" fontId="31" fillId="0" borderId="50" xfId="0" applyNumberFormat="1" applyFont="1" applyFill="1" applyBorder="1" applyAlignment="1">
      <alignment vertical="center" shrinkToFit="1"/>
    </xf>
    <xf numFmtId="0" fontId="30" fillId="0" borderId="27" xfId="3" applyFont="1" applyFill="1" applyBorder="1" applyAlignment="1">
      <alignment vertical="center" wrapText="1" shrinkToFit="1"/>
    </xf>
    <xf numFmtId="0" fontId="30" fillId="0" borderId="28" xfId="3" applyFont="1" applyFill="1" applyBorder="1" applyAlignment="1">
      <alignment vertical="center" wrapText="1" shrinkToFit="1"/>
    </xf>
    <xf numFmtId="181" fontId="31" fillId="0" borderId="1" xfId="3" applyNumberFormat="1" applyFont="1" applyFill="1" applyBorder="1" applyAlignment="1">
      <alignment horizontal="right" vertical="center" wrapText="1" shrinkToFit="1"/>
    </xf>
    <xf numFmtId="0" fontId="31" fillId="0" borderId="65" xfId="0" applyFont="1" applyFill="1" applyBorder="1" applyAlignment="1">
      <alignment horizontal="center" vertical="center" wrapText="1" shrinkToFit="1"/>
    </xf>
    <xf numFmtId="0" fontId="31" fillId="0" borderId="13" xfId="0" applyFont="1" applyFill="1" applyBorder="1" applyAlignment="1">
      <alignment horizontal="center" vertical="center" wrapText="1" shrinkToFit="1"/>
    </xf>
    <xf numFmtId="176" fontId="5" fillId="0" borderId="96" xfId="0" applyNumberFormat="1" applyFont="1" applyFill="1" applyBorder="1" applyAlignment="1">
      <alignment vertical="center" shrinkToFit="1"/>
    </xf>
    <xf numFmtId="176" fontId="5" fillId="0" borderId="74" xfId="0" applyNumberFormat="1" applyFont="1" applyFill="1" applyBorder="1" applyAlignment="1">
      <alignment vertical="center" shrinkToFit="1"/>
    </xf>
    <xf numFmtId="176" fontId="5" fillId="0" borderId="111" xfId="0" applyNumberFormat="1" applyFont="1" applyFill="1" applyBorder="1" applyAlignment="1">
      <alignment vertical="center" shrinkToFit="1"/>
    </xf>
    <xf numFmtId="0" fontId="5" fillId="0" borderId="17" xfId="0" applyFont="1" applyFill="1" applyBorder="1" applyAlignment="1">
      <alignment horizontal="center" vertical="center" shrinkToFit="1"/>
    </xf>
    <xf numFmtId="3" fontId="31" fillId="0" borderId="13" xfId="0" applyNumberFormat="1" applyFont="1" applyFill="1" applyBorder="1" applyAlignment="1" applyProtection="1">
      <alignment vertical="center" wrapText="1" shrinkToFit="1"/>
      <protection locked="0"/>
    </xf>
    <xf numFmtId="3" fontId="31" fillId="0" borderId="13" xfId="0" applyNumberFormat="1" applyFont="1" applyFill="1" applyBorder="1" applyAlignment="1">
      <alignment vertical="center" wrapText="1" shrinkToFit="1"/>
    </xf>
    <xf numFmtId="3" fontId="31" fillId="0" borderId="13" xfId="3" applyNumberFormat="1" applyFont="1" applyFill="1" applyBorder="1" applyAlignment="1">
      <alignment vertical="center" shrinkToFit="1"/>
    </xf>
    <xf numFmtId="3" fontId="31" fillId="0" borderId="14" xfId="3" applyNumberFormat="1" applyFont="1" applyFill="1" applyBorder="1" applyAlignment="1">
      <alignment vertical="center" shrinkToFit="1"/>
    </xf>
    <xf numFmtId="3" fontId="31" fillId="0" borderId="12" xfId="2" applyNumberFormat="1" applyFont="1" applyFill="1" applyBorder="1" applyAlignment="1">
      <alignment horizontal="right" vertical="center" shrinkToFit="1"/>
    </xf>
    <xf numFmtId="3" fontId="31" fillId="0" borderId="13" xfId="2" applyNumberFormat="1" applyFont="1" applyFill="1" applyBorder="1" applyAlignment="1">
      <alignment horizontal="right" vertical="center" shrinkToFit="1"/>
    </xf>
    <xf numFmtId="3" fontId="31" fillId="0" borderId="14" xfId="2" applyNumberFormat="1" applyFont="1" applyFill="1" applyBorder="1" applyAlignment="1">
      <alignment horizontal="right" vertical="center" shrinkToFit="1"/>
    </xf>
    <xf numFmtId="3" fontId="31" fillId="0" borderId="13" xfId="0" applyNumberFormat="1" applyFont="1" applyFill="1" applyBorder="1" applyAlignment="1" applyProtection="1">
      <alignment horizontal="right" vertical="center" shrinkToFit="1"/>
      <protection locked="0"/>
    </xf>
    <xf numFmtId="3" fontId="31" fillId="0" borderId="12" xfId="2" applyNumberFormat="1" applyFont="1" applyFill="1" applyBorder="1" applyAlignment="1">
      <alignment horizontal="right" vertical="center" wrapText="1" shrinkToFit="1"/>
    </xf>
    <xf numFmtId="3" fontId="31" fillId="0" borderId="13" xfId="2" applyNumberFormat="1" applyFont="1" applyFill="1" applyBorder="1" applyAlignment="1">
      <alignment horizontal="right" vertical="center" wrapText="1" shrinkToFit="1"/>
    </xf>
    <xf numFmtId="3" fontId="31" fillId="0" borderId="13" xfId="0" applyNumberFormat="1" applyFont="1" applyFill="1" applyBorder="1" applyAlignment="1" applyProtection="1">
      <alignment horizontal="right" vertical="center" wrapText="1" shrinkToFit="1"/>
      <protection locked="0"/>
    </xf>
    <xf numFmtId="3" fontId="31" fillId="0" borderId="14" xfId="2" applyNumberFormat="1" applyFont="1" applyFill="1" applyBorder="1" applyAlignment="1">
      <alignment vertical="center" shrinkToFit="1"/>
    </xf>
    <xf numFmtId="3" fontId="31" fillId="0" borderId="5" xfId="2" applyNumberFormat="1" applyFont="1" applyFill="1" applyBorder="1" applyAlignment="1">
      <alignment horizontal="right" vertical="center" shrinkToFit="1"/>
    </xf>
    <xf numFmtId="3" fontId="31" fillId="0" borderId="5" xfId="2" applyNumberFormat="1" applyFont="1" applyFill="1" applyBorder="1" applyAlignment="1">
      <alignment vertical="center" shrinkToFit="1"/>
    </xf>
    <xf numFmtId="3" fontId="33" fillId="0" borderId="13" xfId="2" applyNumberFormat="1" applyFont="1" applyFill="1" applyBorder="1" applyAlignment="1">
      <alignment horizontal="right" vertical="center" shrinkToFit="1"/>
    </xf>
    <xf numFmtId="3" fontId="31" fillId="0" borderId="13" xfId="3" applyNumberFormat="1" applyFont="1" applyFill="1" applyBorder="1" applyAlignment="1" applyProtection="1">
      <alignment horizontal="right" vertical="center" shrinkToFit="1"/>
      <protection locked="0"/>
    </xf>
    <xf numFmtId="3" fontId="31" fillId="0" borderId="12" xfId="3" applyNumberFormat="1" applyFont="1" applyFill="1" applyBorder="1" applyAlignment="1">
      <alignment horizontal="right" vertical="center" shrinkToFit="1"/>
    </xf>
    <xf numFmtId="3" fontId="31" fillId="0" borderId="13" xfId="3" applyNumberFormat="1" applyFont="1" applyFill="1" applyBorder="1" applyAlignment="1">
      <alignment horizontal="right" vertical="center" shrinkToFit="1"/>
    </xf>
    <xf numFmtId="3" fontId="31" fillId="0" borderId="14" xfId="3" applyNumberFormat="1" applyFont="1" applyFill="1" applyBorder="1" applyAlignment="1">
      <alignment horizontal="right" vertical="center" shrinkToFit="1"/>
    </xf>
    <xf numFmtId="3" fontId="31" fillId="0" borderId="12" xfId="0" applyNumberFormat="1" applyFont="1" applyFill="1" applyBorder="1" applyAlignment="1">
      <alignment horizontal="right" vertical="center" shrinkToFit="1"/>
    </xf>
    <xf numFmtId="3" fontId="31" fillId="0" borderId="13" xfId="0" applyNumberFormat="1" applyFont="1" applyFill="1" applyBorder="1" applyAlignment="1">
      <alignment horizontal="right" vertical="center" shrinkToFit="1"/>
    </xf>
    <xf numFmtId="3" fontId="31" fillId="0" borderId="14" xfId="0" applyNumberFormat="1" applyFont="1" applyFill="1" applyBorder="1" applyAlignment="1">
      <alignment horizontal="right" vertical="center" shrinkToFit="1"/>
    </xf>
    <xf numFmtId="3" fontId="31" fillId="0" borderId="12" xfId="0" applyNumberFormat="1" applyFont="1" applyFill="1" applyBorder="1" applyAlignment="1">
      <alignment vertical="center" shrinkToFit="1"/>
    </xf>
    <xf numFmtId="3" fontId="31" fillId="0" borderId="13" xfId="0" applyNumberFormat="1" applyFont="1" applyFill="1" applyBorder="1" applyAlignment="1">
      <alignment vertical="center" shrinkToFit="1"/>
    </xf>
    <xf numFmtId="3" fontId="40" fillId="0" borderId="13" xfId="0" applyNumberFormat="1" applyFont="1" applyFill="1" applyBorder="1" applyAlignment="1">
      <alignment vertical="center"/>
    </xf>
    <xf numFmtId="3" fontId="31" fillId="0" borderId="5" xfId="3" applyNumberFormat="1" applyFont="1" applyFill="1" applyBorder="1" applyAlignment="1">
      <alignment vertical="center" shrinkToFit="1"/>
    </xf>
    <xf numFmtId="3" fontId="31" fillId="0" borderId="12" xfId="3" applyNumberFormat="1" applyFont="1" applyFill="1" applyBorder="1" applyAlignment="1">
      <alignment vertical="center" shrinkToFit="1"/>
    </xf>
    <xf numFmtId="3" fontId="31" fillId="0" borderId="14" xfId="0" applyNumberFormat="1" applyFont="1" applyFill="1" applyBorder="1" applyAlignment="1">
      <alignment vertical="center" shrinkToFit="1"/>
    </xf>
    <xf numFmtId="3" fontId="33" fillId="0" borderId="13" xfId="0" applyNumberFormat="1" applyFont="1" applyFill="1" applyBorder="1" applyAlignment="1">
      <alignment horizontal="right" vertical="center" shrinkToFit="1"/>
    </xf>
    <xf numFmtId="3" fontId="31" fillId="0" borderId="6" xfId="2" applyNumberFormat="1" applyFont="1" applyFill="1" applyBorder="1" applyAlignment="1">
      <alignment horizontal="right"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textRotation="255" shrinkToFit="1"/>
    </xf>
    <xf numFmtId="0" fontId="6" fillId="0" borderId="4" xfId="0" applyFont="1" applyFill="1" applyBorder="1" applyAlignment="1">
      <alignment horizontal="center" vertical="center" textRotation="255" shrinkToFit="1"/>
    </xf>
    <xf numFmtId="0" fontId="6" fillId="0" borderId="5" xfId="0" applyFont="1" applyFill="1" applyBorder="1" applyAlignment="1">
      <alignment horizontal="center" vertical="center" textRotation="255" shrinkToFit="1"/>
    </xf>
    <xf numFmtId="0" fontId="6" fillId="0" borderId="6" xfId="0" applyFont="1" applyFill="1" applyBorder="1" applyAlignment="1">
      <alignment horizontal="center" vertical="center" textRotation="255" shrinkToFit="1"/>
    </xf>
    <xf numFmtId="0" fontId="6" fillId="0" borderId="36"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10" fillId="0" borderId="7"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8" xfId="0" applyFont="1" applyFill="1" applyBorder="1" applyAlignment="1">
      <alignment horizontal="center" vertical="center" wrapText="1" shrinkToFit="1"/>
    </xf>
    <xf numFmtId="0" fontId="8" fillId="0" borderId="0" xfId="0" applyFont="1" applyFill="1" applyBorder="1" applyAlignment="1">
      <alignment horizontal="center" vertical="center" wrapText="1" shrinkToFit="1"/>
    </xf>
    <xf numFmtId="0" fontId="8" fillId="0" borderId="28"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0"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8" fillId="0" borderId="58" xfId="0" applyFont="1" applyFill="1" applyBorder="1" applyAlignment="1">
      <alignment horizontal="center" vertical="center" shrinkToFit="1"/>
    </xf>
    <xf numFmtId="0" fontId="8" fillId="0" borderId="52" xfId="0"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11" fillId="0" borderId="0" xfId="0" applyFont="1" applyFill="1" applyAlignment="1">
      <alignment horizontal="left" vertical="center" wrapText="1"/>
    </xf>
    <xf numFmtId="179" fontId="6" fillId="0" borderId="11" xfId="0" applyNumberFormat="1" applyFont="1" applyFill="1" applyBorder="1" applyAlignment="1">
      <alignment horizontal="center" vertical="center" shrinkToFit="1"/>
    </xf>
    <xf numFmtId="179" fontId="6" fillId="0" borderId="3" xfId="0" applyNumberFormat="1" applyFont="1" applyFill="1" applyBorder="1" applyAlignment="1">
      <alignment horizontal="center" vertical="center" shrinkToFit="1"/>
    </xf>
    <xf numFmtId="179" fontId="6" fillId="0" borderId="7" xfId="0" applyNumberFormat="1" applyFont="1" applyFill="1" applyBorder="1" applyAlignment="1">
      <alignment horizontal="center" vertical="center" shrinkToFit="1"/>
    </xf>
    <xf numFmtId="179" fontId="6" fillId="0" borderId="8" xfId="0" applyNumberFormat="1" applyFont="1" applyFill="1" applyBorder="1" applyAlignment="1">
      <alignment horizontal="center" vertical="center" shrinkToFit="1"/>
    </xf>
    <xf numFmtId="179" fontId="6" fillId="0" borderId="27" xfId="0" applyNumberFormat="1" applyFont="1" applyFill="1" applyBorder="1" applyAlignment="1">
      <alignment horizontal="center" vertical="center" shrinkToFit="1"/>
    </xf>
    <xf numFmtId="179" fontId="6" fillId="0" borderId="28" xfId="0" applyNumberFormat="1" applyFont="1" applyFill="1" applyBorder="1" applyAlignment="1">
      <alignment horizontal="center" vertical="center" shrinkToFit="1"/>
    </xf>
    <xf numFmtId="179" fontId="6" fillId="0" borderId="88" xfId="0" applyNumberFormat="1" applyFont="1" applyFill="1" applyBorder="1" applyAlignment="1">
      <alignment horizontal="center" vertical="center" shrinkToFit="1"/>
    </xf>
    <xf numFmtId="179" fontId="6" fillId="0" borderId="89" xfId="0" applyNumberFormat="1" applyFont="1" applyFill="1" applyBorder="1" applyAlignment="1">
      <alignment horizontal="center" vertical="center" shrinkToFit="1"/>
    </xf>
    <xf numFmtId="179" fontId="6" fillId="0" borderId="87" xfId="0" applyNumberFormat="1"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31" fillId="0" borderId="1" xfId="0" applyFont="1" applyFill="1" applyBorder="1" applyAlignment="1">
      <alignment horizontal="center" vertical="center" textRotation="255" shrinkToFit="1"/>
    </xf>
    <xf numFmtId="0" fontId="31" fillId="0" borderId="4" xfId="0" applyFont="1" applyFill="1" applyBorder="1" applyAlignment="1">
      <alignment horizontal="center" vertical="center" textRotation="255" shrinkToFit="1"/>
    </xf>
    <xf numFmtId="0" fontId="31" fillId="0" borderId="5" xfId="0" applyFont="1" applyFill="1" applyBorder="1" applyAlignment="1">
      <alignment horizontal="center" vertical="center" textRotation="255" shrinkToFit="1"/>
    </xf>
    <xf numFmtId="0" fontId="31" fillId="0" borderId="6" xfId="0" applyFont="1" applyFill="1" applyBorder="1" applyAlignment="1">
      <alignment horizontal="center" vertical="center" textRotation="255" shrinkToFit="1"/>
    </xf>
    <xf numFmtId="0" fontId="31" fillId="0" borderId="37" xfId="0" applyFont="1" applyFill="1" applyBorder="1" applyAlignment="1">
      <alignment horizontal="center" vertical="center" shrinkToFit="1"/>
    </xf>
    <xf numFmtId="0" fontId="11" fillId="0" borderId="3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top" wrapText="1"/>
    </xf>
    <xf numFmtId="0" fontId="6" fillId="0" borderId="6" xfId="0" applyFont="1" applyFill="1" applyBorder="1" applyAlignment="1">
      <alignment horizontal="center" vertical="center" shrinkToFit="1"/>
    </xf>
    <xf numFmtId="0" fontId="6" fillId="0" borderId="88" xfId="0" applyFont="1" applyFill="1" applyBorder="1" applyAlignment="1">
      <alignment horizontal="center" vertical="center" shrinkToFit="1"/>
    </xf>
    <xf numFmtId="0" fontId="6" fillId="0" borderId="89" xfId="0" applyFont="1" applyFill="1" applyBorder="1" applyAlignment="1">
      <alignment horizontal="center" vertical="center" shrinkToFit="1"/>
    </xf>
    <xf numFmtId="179" fontId="6" fillId="0" borderId="45" xfId="0" applyNumberFormat="1" applyFont="1" applyFill="1" applyBorder="1" applyAlignment="1">
      <alignment horizontal="center" vertical="center" shrinkToFit="1"/>
    </xf>
    <xf numFmtId="179" fontId="6" fillId="0" borderId="36" xfId="0" applyNumberFormat="1" applyFont="1" applyFill="1" applyBorder="1" applyAlignment="1">
      <alignment horizontal="center" vertical="center" shrinkToFit="1"/>
    </xf>
    <xf numFmtId="179" fontId="6" fillId="0" borderId="46" xfId="0" applyNumberFormat="1" applyFont="1" applyFill="1" applyBorder="1" applyAlignment="1">
      <alignment horizontal="center" vertical="center" shrinkToFit="1"/>
    </xf>
    <xf numFmtId="179" fontId="6" fillId="0" borderId="37" xfId="0" applyNumberFormat="1" applyFont="1" applyFill="1" applyBorder="1" applyAlignment="1">
      <alignment horizontal="center" vertical="center" shrinkToFit="1"/>
    </xf>
    <xf numFmtId="179" fontId="6" fillId="0" borderId="10" xfId="0" applyNumberFormat="1" applyFont="1" applyFill="1" applyBorder="1" applyAlignment="1">
      <alignment horizontal="center" vertical="center" shrinkToFit="1"/>
    </xf>
    <xf numFmtId="179" fontId="6" fillId="0" borderId="2" xfId="0" applyNumberFormat="1"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36" xfId="0" applyFont="1" applyFill="1" applyBorder="1" applyAlignment="1">
      <alignment horizontal="center" vertical="center" shrinkToFit="1"/>
    </xf>
    <xf numFmtId="0" fontId="31" fillId="0" borderId="27"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31" fillId="0" borderId="10"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31" fillId="0" borderId="7" xfId="0" applyNumberFormat="1" applyFont="1" applyFill="1" applyBorder="1" applyAlignment="1">
      <alignment horizontal="center" vertical="center" wrapText="1" shrinkToFit="1"/>
    </xf>
    <xf numFmtId="0" fontId="31" fillId="0" borderId="9" xfId="0" applyNumberFormat="1" applyFont="1" applyFill="1" applyBorder="1" applyAlignment="1">
      <alignment horizontal="center" vertical="center" wrapText="1" shrinkToFit="1"/>
    </xf>
    <xf numFmtId="0" fontId="4" fillId="0" borderId="4" xfId="0" applyNumberFormat="1" applyFont="1" applyFill="1" applyBorder="1" applyAlignment="1">
      <alignment horizontal="center" vertical="center" wrapText="1" shrinkToFit="1"/>
    </xf>
    <xf numFmtId="0" fontId="4" fillId="0" borderId="6" xfId="0" applyNumberFormat="1" applyFont="1" applyFill="1" applyBorder="1" applyAlignment="1">
      <alignment horizontal="center" vertical="center" wrapText="1" shrinkToFit="1"/>
    </xf>
    <xf numFmtId="0" fontId="31" fillId="0" borderId="2" xfId="0" applyNumberFormat="1" applyFont="1" applyFill="1" applyBorder="1" applyAlignment="1">
      <alignment horizontal="center" vertical="center" shrinkToFit="1"/>
    </xf>
    <xf numFmtId="0" fontId="31" fillId="0" borderId="11" xfId="0" applyNumberFormat="1" applyFont="1" applyFill="1" applyBorder="1" applyAlignment="1">
      <alignment horizontal="center" vertical="center" shrinkToFit="1"/>
    </xf>
    <xf numFmtId="0" fontId="31" fillId="0" borderId="3" xfId="0" applyNumberFormat="1" applyFont="1" applyFill="1" applyBorder="1" applyAlignment="1">
      <alignment horizontal="center" vertical="center" shrinkToFit="1"/>
    </xf>
    <xf numFmtId="0" fontId="31" fillId="0" borderId="4" xfId="0" applyNumberFormat="1" applyFont="1" applyFill="1" applyBorder="1" applyAlignment="1">
      <alignment horizontal="center" vertical="center" wrapText="1" shrinkToFit="1"/>
    </xf>
    <xf numFmtId="0" fontId="31" fillId="0" borderId="6" xfId="0" applyNumberFormat="1" applyFont="1" applyFill="1" applyBorder="1" applyAlignment="1">
      <alignment horizontal="center" vertical="center" shrinkToFit="1"/>
    </xf>
    <xf numFmtId="0" fontId="42" fillId="0" borderId="4" xfId="0" applyNumberFormat="1" applyFont="1" applyFill="1" applyBorder="1" applyAlignment="1">
      <alignment horizontal="center" vertical="center" wrapText="1" shrinkToFit="1"/>
    </xf>
    <xf numFmtId="0" fontId="42" fillId="0" borderId="6" xfId="0" applyNumberFormat="1" applyFont="1" applyFill="1" applyBorder="1" applyAlignment="1">
      <alignment horizontal="center" vertical="center" shrinkToFit="1"/>
    </xf>
    <xf numFmtId="0" fontId="31" fillId="0" borderId="4" xfId="0" applyNumberFormat="1" applyFont="1" applyFill="1" applyBorder="1" applyAlignment="1">
      <alignment horizontal="center" vertical="center" wrapText="1"/>
    </xf>
    <xf numFmtId="0" fontId="31" fillId="0" borderId="6"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shrinkToFit="1"/>
    </xf>
    <xf numFmtId="0" fontId="31" fillId="0" borderId="2" xfId="0" applyFont="1" applyFill="1" applyBorder="1" applyAlignment="1">
      <alignment horizontal="center" vertical="center" wrapText="1" shrinkToFit="1"/>
    </xf>
    <xf numFmtId="0" fontId="31" fillId="0" borderId="0" xfId="0" applyFont="1" applyFill="1" applyBorder="1" applyAlignment="1" applyProtection="1">
      <alignment vertical="center" shrinkToFit="1"/>
      <protection locked="0"/>
    </xf>
    <xf numFmtId="0" fontId="31" fillId="0" borderId="0" xfId="0" applyFont="1" applyFill="1" applyBorder="1" applyAlignment="1" applyProtection="1">
      <alignment horizontal="center" vertical="center"/>
      <protection locked="0"/>
    </xf>
    <xf numFmtId="0" fontId="42" fillId="0" borderId="0" xfId="0" applyNumberFormat="1" applyFont="1" applyFill="1" applyBorder="1" applyAlignment="1">
      <alignment horizontal="right" shrinkToFit="1"/>
    </xf>
    <xf numFmtId="0" fontId="31" fillId="0" borderId="1" xfId="0" applyNumberFormat="1" applyFont="1" applyFill="1" applyBorder="1" applyAlignment="1">
      <alignment horizontal="center" vertical="center" shrinkToFit="1"/>
    </xf>
    <xf numFmtId="0" fontId="31" fillId="0" borderId="6" xfId="0" applyNumberFormat="1" applyFont="1" applyFill="1" applyBorder="1" applyAlignment="1">
      <alignment horizontal="center" vertical="center" wrapText="1" shrinkToFit="1"/>
    </xf>
    <xf numFmtId="0" fontId="42" fillId="0" borderId="6" xfId="0" applyNumberFormat="1" applyFont="1" applyFill="1" applyBorder="1" applyAlignment="1">
      <alignment horizontal="center" vertical="center" wrapText="1" shrinkToFit="1"/>
    </xf>
    <xf numFmtId="0" fontId="4" fillId="0" borderId="6" xfId="0" applyNumberFormat="1" applyFont="1" applyFill="1" applyBorder="1" applyAlignment="1">
      <alignment horizontal="center" vertical="center" shrinkToFit="1"/>
    </xf>
    <xf numFmtId="0" fontId="31" fillId="0" borderId="4" xfId="3" applyFont="1" applyFill="1" applyBorder="1" applyAlignment="1">
      <alignment horizontal="center" vertical="center" shrinkToFit="1"/>
    </xf>
    <xf numFmtId="0" fontId="31" fillId="0" borderId="53" xfId="3" applyFont="1" applyFill="1" applyBorder="1" applyAlignment="1">
      <alignment horizontal="center" vertical="center" shrinkToFit="1"/>
    </xf>
    <xf numFmtId="0" fontId="31" fillId="0" borderId="65" xfId="3" applyFont="1" applyFill="1" applyBorder="1" applyAlignment="1">
      <alignment horizontal="center" vertical="center" shrinkToFit="1"/>
    </xf>
    <xf numFmtId="0" fontId="42" fillId="0" borderId="37" xfId="0" applyNumberFormat="1" applyFont="1" applyFill="1" applyBorder="1" applyAlignment="1">
      <alignment horizontal="right" shrinkToFit="1"/>
    </xf>
    <xf numFmtId="0" fontId="43" fillId="0" borderId="8" xfId="0" applyNumberFormat="1" applyFont="1" applyFill="1" applyBorder="1" applyAlignment="1">
      <alignment horizontal="center" vertical="center" wrapText="1" shrinkToFit="1"/>
    </xf>
    <xf numFmtId="0" fontId="43" fillId="0" borderId="10" xfId="0" applyNumberFormat="1" applyFont="1" applyFill="1" applyBorder="1" applyAlignment="1">
      <alignment horizontal="center" vertical="center" shrinkToFit="1"/>
    </xf>
    <xf numFmtId="0" fontId="31" fillId="0" borderId="15" xfId="0" applyNumberFormat="1" applyFont="1" applyFill="1" applyBorder="1" applyAlignment="1">
      <alignment horizontal="center" vertical="center" shrinkToFit="1"/>
    </xf>
    <xf numFmtId="0" fontId="31" fillId="0" borderId="16" xfId="0" applyNumberFormat="1" applyFont="1" applyFill="1" applyBorder="1" applyAlignment="1">
      <alignment horizontal="center" vertical="center" shrinkToFit="1"/>
    </xf>
    <xf numFmtId="0" fontId="31" fillId="0" borderId="35" xfId="0" applyNumberFormat="1" applyFont="1" applyFill="1" applyBorder="1" applyAlignment="1">
      <alignment horizontal="center" vertical="center" shrinkToFit="1"/>
    </xf>
    <xf numFmtId="0" fontId="31" fillId="0" borderId="17" xfId="0" applyNumberFormat="1" applyFont="1" applyFill="1" applyBorder="1" applyAlignment="1">
      <alignment horizontal="center" vertical="center" shrinkToFit="1"/>
    </xf>
    <xf numFmtId="0" fontId="31" fillId="0" borderId="4" xfId="0" applyNumberFormat="1" applyFont="1" applyFill="1" applyBorder="1" applyAlignment="1">
      <alignment horizontal="center" vertical="center" shrinkToFit="1"/>
    </xf>
    <xf numFmtId="0" fontId="40" fillId="0" borderId="68" xfId="0" applyFont="1" applyFill="1" applyBorder="1" applyAlignment="1">
      <alignment horizontal="center" vertical="center"/>
    </xf>
    <xf numFmtId="0" fontId="40" fillId="0" borderId="69" xfId="0" applyFont="1" applyFill="1" applyBorder="1" applyAlignment="1">
      <alignment horizontal="center" vertical="center"/>
    </xf>
    <xf numFmtId="0" fontId="40" fillId="0" borderId="70" xfId="0" applyFont="1" applyFill="1" applyBorder="1" applyAlignment="1">
      <alignment horizontal="center" vertical="center"/>
    </xf>
    <xf numFmtId="0" fontId="31" fillId="0" borderId="33" xfId="0" applyNumberFormat="1" applyFont="1" applyFill="1" applyBorder="1" applyAlignment="1">
      <alignment horizontal="center" vertical="center" wrapText="1" shrinkToFit="1"/>
    </xf>
    <xf numFmtId="0" fontId="31" fillId="0" borderId="30" xfId="0" applyNumberFormat="1" applyFont="1" applyFill="1" applyBorder="1" applyAlignment="1">
      <alignment horizontal="center" vertical="center" wrapText="1" shrinkToFit="1"/>
    </xf>
    <xf numFmtId="0" fontId="31" fillId="0" borderId="34" xfId="0" applyNumberFormat="1" applyFont="1" applyFill="1" applyBorder="1" applyAlignment="1">
      <alignment horizontal="center" vertical="center" wrapText="1" shrinkToFit="1"/>
    </xf>
    <xf numFmtId="0" fontId="31" fillId="0" borderId="31" xfId="0" applyNumberFormat="1" applyFont="1" applyFill="1" applyBorder="1" applyAlignment="1">
      <alignment horizontal="center" vertical="center" wrapText="1" shrinkToFit="1"/>
    </xf>
    <xf numFmtId="0" fontId="31" fillId="0" borderId="51" xfId="0" applyNumberFormat="1" applyFont="1" applyFill="1" applyBorder="1" applyAlignment="1">
      <alignment horizontal="center" vertical="center" wrapText="1" shrinkToFit="1"/>
    </xf>
    <xf numFmtId="0" fontId="31" fillId="0" borderId="32" xfId="0"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42" fillId="0" borderId="1" xfId="0" applyNumberFormat="1" applyFont="1" applyFill="1" applyBorder="1" applyAlignment="1">
      <alignment horizontal="center" vertical="center" wrapText="1" shrinkToFit="1"/>
    </xf>
    <xf numFmtId="0" fontId="33" fillId="0" borderId="13" xfId="3" applyNumberFormat="1" applyFont="1" applyFill="1" applyBorder="1" applyAlignment="1">
      <alignment horizontal="left" vertical="center" shrinkToFit="1"/>
    </xf>
    <xf numFmtId="3" fontId="33" fillId="0" borderId="13" xfId="3" applyNumberFormat="1" applyFont="1" applyFill="1" applyBorder="1" applyAlignment="1">
      <alignment horizontal="right" vertical="center" shrinkToFit="1"/>
    </xf>
    <xf numFmtId="0" fontId="31" fillId="0" borderId="65"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53" xfId="0" applyFont="1" applyFill="1" applyBorder="1" applyAlignment="1">
      <alignment horizontal="center" vertical="center" shrinkToFit="1"/>
    </xf>
    <xf numFmtId="0" fontId="31" fillId="0" borderId="7"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27" xfId="3" applyFont="1" applyFill="1" applyBorder="1" applyAlignment="1">
      <alignment horizontal="center" vertical="center" shrinkToFit="1"/>
    </xf>
    <xf numFmtId="0" fontId="31" fillId="0" borderId="2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0" fontId="31" fillId="0" borderId="10" xfId="3" applyFont="1" applyFill="1" applyBorder="1" applyAlignment="1">
      <alignment horizontal="center" vertical="center" shrinkToFit="1"/>
    </xf>
    <xf numFmtId="3" fontId="31" fillId="0" borderId="13" xfId="0" applyNumberFormat="1" applyFont="1" applyFill="1" applyBorder="1" applyAlignment="1">
      <alignment vertical="center" shrinkToFit="1"/>
    </xf>
    <xf numFmtId="182" fontId="31" fillId="0" borderId="13" xfId="0" applyNumberFormat="1" applyFont="1" applyFill="1" applyBorder="1" applyAlignment="1">
      <alignment vertical="center" shrinkToFit="1"/>
    </xf>
    <xf numFmtId="0" fontId="31" fillId="0" borderId="5" xfId="3" applyFont="1" applyFill="1" applyBorder="1" applyAlignment="1">
      <alignment horizontal="center" vertical="center" shrinkToFit="1"/>
    </xf>
    <xf numFmtId="0" fontId="31" fillId="0" borderId="6" xfId="3" applyFont="1" applyFill="1" applyBorder="1" applyAlignment="1">
      <alignment horizontal="center" vertical="center" shrinkToFit="1"/>
    </xf>
    <xf numFmtId="0" fontId="31" fillId="2" borderId="4" xfId="0" applyNumberFormat="1" applyFont="1" applyFill="1" applyBorder="1" applyAlignment="1">
      <alignment horizontal="center" vertical="center" shrinkToFit="1"/>
    </xf>
    <xf numFmtId="0" fontId="31" fillId="2" borderId="6" xfId="0" applyNumberFormat="1" applyFont="1" applyFill="1" applyBorder="1" applyAlignment="1">
      <alignment horizontal="center" vertical="center" shrinkToFit="1"/>
    </xf>
    <xf numFmtId="0" fontId="31" fillId="2" borderId="4" xfId="0" applyNumberFormat="1" applyFont="1" applyFill="1" applyBorder="1" applyAlignment="1">
      <alignment horizontal="center" vertical="center" wrapText="1" shrinkToFit="1"/>
    </xf>
    <xf numFmtId="0" fontId="31" fillId="2" borderId="6" xfId="0" applyNumberFormat="1" applyFont="1" applyFill="1" applyBorder="1" applyAlignment="1">
      <alignment horizontal="center" vertical="center" wrapText="1" shrinkToFit="1"/>
    </xf>
    <xf numFmtId="0" fontId="31" fillId="2" borderId="4" xfId="0" applyFont="1" applyFill="1" applyBorder="1" applyAlignment="1">
      <alignment horizontal="center" vertical="center" textRotation="255" shrinkToFit="1"/>
    </xf>
    <xf numFmtId="0" fontId="31" fillId="2" borderId="5" xfId="0" applyFont="1" applyFill="1" applyBorder="1" applyAlignment="1">
      <alignment horizontal="center" vertical="center" textRotation="255" shrinkToFit="1"/>
    </xf>
    <xf numFmtId="0" fontId="31" fillId="2" borderId="6" xfId="0" applyFont="1" applyFill="1" applyBorder="1" applyAlignment="1">
      <alignment horizontal="center" vertical="center" textRotation="255" shrinkToFit="1"/>
    </xf>
    <xf numFmtId="0" fontId="31" fillId="2" borderId="9" xfId="0" applyFont="1" applyFill="1" applyBorder="1" applyAlignment="1">
      <alignment horizontal="center" vertical="center" shrinkToFit="1"/>
    </xf>
    <xf numFmtId="0" fontId="31" fillId="2" borderId="37" xfId="0" applyFont="1" applyFill="1" applyBorder="1" applyAlignment="1">
      <alignment horizontal="center" vertical="center" shrinkToFit="1"/>
    </xf>
    <xf numFmtId="0" fontId="31" fillId="2" borderId="7" xfId="0" applyFont="1" applyFill="1" applyBorder="1" applyAlignment="1">
      <alignment horizontal="center" vertical="center" shrinkToFit="1"/>
    </xf>
    <xf numFmtId="0" fontId="31" fillId="2" borderId="8" xfId="0" applyFont="1" applyFill="1" applyBorder="1" applyAlignment="1">
      <alignment horizontal="center" vertical="center" shrinkToFit="1"/>
    </xf>
    <xf numFmtId="0" fontId="31" fillId="2" borderId="27" xfId="0" applyFont="1" applyFill="1" applyBorder="1" applyAlignment="1">
      <alignment horizontal="center" vertical="center" shrinkToFit="1"/>
    </xf>
    <xf numFmtId="0" fontId="31" fillId="2" borderId="28" xfId="0" applyFont="1" applyFill="1" applyBorder="1" applyAlignment="1">
      <alignment horizontal="center" vertical="center" shrinkToFit="1"/>
    </xf>
    <xf numFmtId="0" fontId="31" fillId="2" borderId="10" xfId="0" applyFont="1" applyFill="1" applyBorder="1" applyAlignment="1">
      <alignment horizontal="center" vertical="center" shrinkToFit="1"/>
    </xf>
    <xf numFmtId="0" fontId="31" fillId="2" borderId="1" xfId="0" applyFont="1" applyFill="1" applyBorder="1" applyAlignment="1">
      <alignment horizontal="center" vertical="center" textRotation="255" shrinkToFit="1"/>
    </xf>
    <xf numFmtId="0" fontId="31" fillId="2" borderId="11" xfId="0" applyNumberFormat="1" applyFont="1" applyFill="1" applyBorder="1" applyAlignment="1">
      <alignment horizontal="center" vertical="center" shrinkToFit="1"/>
    </xf>
    <xf numFmtId="0" fontId="31" fillId="2" borderId="3" xfId="0" applyNumberFormat="1" applyFont="1" applyFill="1" applyBorder="1" applyAlignment="1">
      <alignment horizontal="center" vertical="center" shrinkToFit="1"/>
    </xf>
    <xf numFmtId="0" fontId="31" fillId="2" borderId="2" xfId="0" applyNumberFormat="1" applyFont="1" applyFill="1" applyBorder="1" applyAlignment="1">
      <alignment horizontal="center" vertical="center" shrinkToFit="1"/>
    </xf>
    <xf numFmtId="0" fontId="31" fillId="2" borderId="7"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37" xfId="0" applyFont="1" applyFill="1" applyBorder="1" applyAlignment="1">
      <alignment horizontal="right"/>
    </xf>
    <xf numFmtId="0" fontId="31" fillId="2" borderId="15" xfId="0" applyNumberFormat="1" applyFont="1" applyFill="1" applyBorder="1" applyAlignment="1">
      <alignment horizontal="center" vertical="center" shrinkToFit="1"/>
    </xf>
    <xf numFmtId="0" fontId="31" fillId="2" borderId="17" xfId="0" applyNumberFormat="1" applyFont="1" applyFill="1" applyBorder="1" applyAlignment="1">
      <alignment horizontal="center" vertical="center" shrinkToFit="1"/>
    </xf>
    <xf numFmtId="0" fontId="31" fillId="2" borderId="36" xfId="0" applyFont="1" applyFill="1" applyBorder="1" applyAlignment="1">
      <alignment horizontal="center" vertical="center" shrinkToFit="1"/>
    </xf>
    <xf numFmtId="0" fontId="31" fillId="2" borderId="1" xfId="0" applyFont="1" applyFill="1" applyBorder="1" applyAlignment="1">
      <alignment horizontal="center" vertical="center" shrinkToFit="1"/>
    </xf>
    <xf numFmtId="0" fontId="31" fillId="2" borderId="2" xfId="0" applyFont="1" applyFill="1" applyBorder="1" applyAlignment="1">
      <alignment horizontal="center" vertical="center" shrinkToFit="1"/>
    </xf>
    <xf numFmtId="0" fontId="4" fillId="2" borderId="15" xfId="0" applyNumberFormat="1" applyFont="1" applyFill="1" applyBorder="1" applyAlignment="1">
      <alignment horizontal="center" vertical="center" wrapText="1" shrinkToFit="1"/>
    </xf>
    <xf numFmtId="0" fontId="4" fillId="2" borderId="17" xfId="0" applyNumberFormat="1" applyFont="1" applyFill="1" applyBorder="1" applyAlignment="1">
      <alignment horizontal="center" vertical="center" shrinkToFit="1"/>
    </xf>
    <xf numFmtId="0" fontId="31" fillId="0" borderId="4" xfId="0" applyFont="1" applyFill="1" applyBorder="1" applyAlignment="1">
      <alignment horizontal="center" vertical="center" wrapText="1" shrinkToFit="1"/>
    </xf>
    <xf numFmtId="0" fontId="31" fillId="0" borderId="5" xfId="0" applyFont="1" applyFill="1" applyBorder="1" applyAlignment="1">
      <alignment horizontal="center" vertical="center" wrapText="1" shrinkToFit="1"/>
    </xf>
    <xf numFmtId="0" fontId="31" fillId="0" borderId="53" xfId="0" applyFont="1" applyFill="1" applyBorder="1" applyAlignment="1">
      <alignment horizontal="center" vertical="center" wrapText="1" shrinkToFit="1"/>
    </xf>
    <xf numFmtId="0" fontId="31" fillId="0" borderId="4" xfId="0" applyFont="1" applyFill="1" applyBorder="1" applyAlignment="1">
      <alignment horizontal="center" vertical="center" textRotation="255" wrapText="1" shrinkToFit="1"/>
    </xf>
    <xf numFmtId="0" fontId="31" fillId="0" borderId="5" xfId="0" applyFont="1" applyFill="1" applyBorder="1" applyAlignment="1">
      <alignment horizontal="center" vertical="center" textRotation="255" wrapText="1" shrinkToFit="1"/>
    </xf>
    <xf numFmtId="0" fontId="31" fillId="0" borderId="6" xfId="0" applyFont="1" applyFill="1" applyBorder="1" applyAlignment="1">
      <alignment horizontal="center" vertical="center" textRotation="255" wrapText="1" shrinkToFit="1"/>
    </xf>
    <xf numFmtId="0" fontId="31" fillId="0" borderId="12" xfId="0" applyFont="1" applyFill="1" applyBorder="1" applyAlignment="1">
      <alignment horizontal="center" vertical="center" textRotation="255" shrinkToFit="1"/>
    </xf>
    <xf numFmtId="0" fontId="31" fillId="0" borderId="14" xfId="0" applyFont="1" applyFill="1" applyBorder="1" applyAlignment="1">
      <alignment horizontal="center" vertical="center" textRotation="255" shrinkToFit="1"/>
    </xf>
    <xf numFmtId="0" fontId="31" fillId="0" borderId="4" xfId="0" applyFont="1" applyFill="1" applyBorder="1" applyAlignment="1">
      <alignment horizontal="center" vertical="center" textRotation="255" wrapText="1"/>
    </xf>
    <xf numFmtId="0" fontId="31" fillId="0" borderId="5" xfId="0" applyFont="1" applyFill="1" applyBorder="1" applyAlignment="1">
      <alignment horizontal="center" vertical="center" textRotation="255" wrapText="1"/>
    </xf>
    <xf numFmtId="0" fontId="31" fillId="0" borderId="6" xfId="0" applyFont="1" applyFill="1" applyBorder="1" applyAlignment="1">
      <alignment horizontal="center" vertical="center" textRotation="255" wrapText="1"/>
    </xf>
    <xf numFmtId="0" fontId="31" fillId="0" borderId="6" xfId="0" applyFont="1" applyFill="1" applyBorder="1" applyAlignment="1">
      <alignment horizontal="center" vertical="center" wrapText="1" shrinkToFit="1"/>
    </xf>
    <xf numFmtId="0" fontId="31" fillId="0" borderId="65" xfId="0" applyFont="1" applyFill="1" applyBorder="1" applyAlignment="1">
      <alignment horizontal="center" vertical="center" wrapText="1" shrinkToFit="1"/>
    </xf>
    <xf numFmtId="0" fontId="31" fillId="0" borderId="13" xfId="0" applyFont="1" applyFill="1" applyBorder="1" applyAlignment="1">
      <alignment horizontal="center" vertical="center" wrapText="1" shrinkToFit="1"/>
    </xf>
    <xf numFmtId="0" fontId="31" fillId="0" borderId="14" xfId="0" applyFont="1" applyFill="1" applyBorder="1" applyAlignment="1">
      <alignment horizontal="center" vertical="center" wrapText="1" shrinkToFit="1"/>
    </xf>
    <xf numFmtId="0" fontId="31" fillId="0" borderId="12" xfId="0" applyFont="1" applyFill="1" applyBorder="1" applyAlignment="1">
      <alignment horizontal="center" vertical="center" wrapText="1" shrinkToFit="1"/>
    </xf>
    <xf numFmtId="0" fontId="30" fillId="0" borderId="13" xfId="3" applyFont="1" applyFill="1" applyBorder="1" applyAlignment="1">
      <alignment horizontal="center" vertical="center" wrapText="1" shrinkToFit="1"/>
    </xf>
    <xf numFmtId="0" fontId="30" fillId="0" borderId="14" xfId="3" applyFont="1" applyFill="1" applyBorder="1" applyAlignment="1">
      <alignment horizontal="center" vertical="center" wrapText="1" shrinkToFit="1"/>
    </xf>
    <xf numFmtId="0" fontId="30" fillId="0" borderId="13" xfId="0" applyFont="1" applyFill="1" applyBorder="1" applyAlignment="1">
      <alignment horizontal="center" vertical="center" wrapText="1"/>
    </xf>
    <xf numFmtId="0" fontId="32" fillId="0" borderId="13" xfId="0" applyFont="1" applyFill="1" applyBorder="1" applyAlignment="1">
      <alignment horizontal="center" vertical="center" wrapText="1" shrinkToFit="1"/>
    </xf>
    <xf numFmtId="0" fontId="32" fillId="0" borderId="14" xfId="0" applyFont="1" applyFill="1" applyBorder="1" applyAlignment="1">
      <alignment horizontal="center" vertical="center" wrapText="1" shrinkToFit="1"/>
    </xf>
    <xf numFmtId="0" fontId="30" fillId="0" borderId="7" xfId="3" applyFont="1" applyFill="1" applyBorder="1" applyAlignment="1">
      <alignment horizontal="center" vertical="center" wrapText="1" shrinkToFit="1"/>
    </xf>
    <xf numFmtId="0" fontId="30" fillId="0" borderId="8" xfId="3" applyFont="1" applyFill="1" applyBorder="1" applyAlignment="1">
      <alignment horizontal="center" vertical="center" wrapText="1" shrinkToFit="1"/>
    </xf>
    <xf numFmtId="0" fontId="30" fillId="0" borderId="27" xfId="3" applyFont="1" applyFill="1" applyBorder="1" applyAlignment="1">
      <alignment horizontal="center" vertical="center" wrapText="1" shrinkToFit="1"/>
    </xf>
    <xf numFmtId="0" fontId="30" fillId="0" borderId="28" xfId="3" applyFont="1" applyFill="1" applyBorder="1" applyAlignment="1">
      <alignment horizontal="center" vertical="center" wrapText="1" shrinkToFit="1"/>
    </xf>
    <xf numFmtId="0" fontId="30" fillId="0" borderId="9" xfId="3" applyFont="1" applyFill="1" applyBorder="1" applyAlignment="1">
      <alignment horizontal="center" vertical="center" wrapText="1" shrinkToFit="1"/>
    </xf>
    <xf numFmtId="0" fontId="30" fillId="0" borderId="10" xfId="3" applyFont="1" applyFill="1" applyBorder="1" applyAlignment="1">
      <alignment horizontal="center" vertical="center" wrapText="1" shrinkToFit="1"/>
    </xf>
    <xf numFmtId="0" fontId="30" fillId="0" borderId="65" xfId="3" applyFont="1" applyFill="1" applyBorder="1" applyAlignment="1">
      <alignment horizontal="center" vertical="center" wrapText="1" shrinkToFit="1"/>
    </xf>
    <xf numFmtId="0" fontId="30" fillId="0" borderId="6" xfId="3" applyFont="1" applyFill="1" applyBorder="1" applyAlignment="1">
      <alignment horizontal="center" vertical="center" wrapText="1" shrinkToFit="1"/>
    </xf>
    <xf numFmtId="0" fontId="30" fillId="0" borderId="12" xfId="3" applyFont="1" applyFill="1" applyBorder="1" applyAlignment="1">
      <alignment horizontal="center" vertical="center" wrapText="1" shrinkToFit="1"/>
    </xf>
    <xf numFmtId="0" fontId="31" fillId="0" borderId="12" xfId="0" applyFont="1" applyFill="1" applyBorder="1" applyAlignment="1">
      <alignment horizontal="center" vertical="center" textRotation="255" wrapText="1" shrinkToFit="1"/>
    </xf>
    <xf numFmtId="0" fontId="31" fillId="0" borderId="13" xfId="0" applyFont="1" applyFill="1" applyBorder="1" applyAlignment="1">
      <alignment horizontal="center" vertical="center" textRotation="255" wrapText="1" shrinkToFit="1"/>
    </xf>
    <xf numFmtId="0" fontId="31" fillId="0" borderId="14" xfId="0" applyFont="1" applyFill="1" applyBorder="1" applyAlignment="1">
      <alignment horizontal="center" vertical="center" textRotation="255" wrapText="1" shrinkToFit="1"/>
    </xf>
    <xf numFmtId="0" fontId="30" fillId="0" borderId="2" xfId="3" applyFont="1" applyFill="1" applyBorder="1" applyAlignment="1">
      <alignment horizontal="center" vertical="center" wrapText="1" shrinkToFit="1"/>
    </xf>
    <xf numFmtId="0" fontId="30" fillId="0" borderId="3" xfId="3" applyFont="1" applyFill="1" applyBorder="1" applyAlignment="1">
      <alignment horizontal="center" vertical="center" wrapText="1" shrinkToFit="1"/>
    </xf>
    <xf numFmtId="0" fontId="30" fillId="0" borderId="65" xfId="0" applyFont="1" applyFill="1" applyBorder="1" applyAlignment="1">
      <alignment horizontal="center" vertical="center" wrapText="1" shrinkToFit="1"/>
    </xf>
    <xf numFmtId="0" fontId="30" fillId="0" borderId="5" xfId="0" applyFont="1" applyFill="1" applyBorder="1" applyAlignment="1">
      <alignment horizontal="center" vertical="center" wrapText="1" shrinkToFit="1"/>
    </xf>
    <xf numFmtId="0" fontId="33" fillId="0" borderId="65" xfId="0" applyFont="1" applyFill="1" applyBorder="1" applyAlignment="1">
      <alignment horizontal="center" vertical="center" wrapText="1" shrinkToFit="1"/>
    </xf>
    <xf numFmtId="0" fontId="33" fillId="0" borderId="6" xfId="0" applyFont="1" applyFill="1" applyBorder="1" applyAlignment="1">
      <alignment horizontal="center" vertical="center" wrapText="1" shrinkToFit="1"/>
    </xf>
    <xf numFmtId="0" fontId="30" fillId="0" borderId="5" xfId="3" applyFont="1" applyFill="1" applyBorder="1" applyAlignment="1">
      <alignment horizontal="center" vertical="center" wrapText="1" shrinkToFit="1"/>
    </xf>
    <xf numFmtId="0" fontId="30" fillId="0" borderId="53" xfId="3" applyFont="1" applyFill="1" applyBorder="1" applyAlignment="1">
      <alignment horizontal="center" vertical="center" wrapText="1" shrinkToFit="1"/>
    </xf>
    <xf numFmtId="0" fontId="30" fillId="0" borderId="13" xfId="3" applyFont="1" applyFill="1" applyBorder="1" applyAlignment="1">
      <alignment horizontal="center" vertical="center" wrapText="1"/>
    </xf>
    <xf numFmtId="0" fontId="30" fillId="0" borderId="14" xfId="3" applyFont="1" applyFill="1" applyBorder="1" applyAlignment="1">
      <alignment horizontal="center" vertical="center" wrapText="1"/>
    </xf>
    <xf numFmtId="0" fontId="31" fillId="0" borderId="3" xfId="0" applyFont="1" applyFill="1" applyBorder="1" applyAlignment="1">
      <alignment horizontal="center" vertical="center" wrapText="1" shrinkToFit="1"/>
    </xf>
    <xf numFmtId="0" fontId="31" fillId="0" borderId="13" xfId="0" applyFont="1" applyFill="1" applyBorder="1" applyAlignment="1">
      <alignment horizontal="center" vertical="center" textRotation="255" shrinkToFit="1"/>
    </xf>
    <xf numFmtId="0" fontId="30" fillId="0" borderId="4" xfId="3" applyFont="1" applyFill="1" applyBorder="1" applyAlignment="1">
      <alignment horizontal="center" vertical="center" wrapText="1" shrinkToFit="1"/>
    </xf>
    <xf numFmtId="0" fontId="31" fillId="0" borderId="37" xfId="0" applyFont="1" applyFill="1" applyBorder="1" applyAlignment="1">
      <alignment horizontal="left" vertical="center" wrapText="1"/>
    </xf>
    <xf numFmtId="0" fontId="31" fillId="0" borderId="65" xfId="3" applyFont="1" applyFill="1" applyBorder="1" applyAlignment="1">
      <alignment horizontal="center" vertical="center" wrapText="1" shrinkToFit="1"/>
    </xf>
    <xf numFmtId="0" fontId="31" fillId="0" borderId="5" xfId="3" applyFont="1" applyFill="1" applyBorder="1" applyAlignment="1">
      <alignment horizontal="center" vertical="center" wrapText="1" shrinkToFit="1"/>
    </xf>
    <xf numFmtId="0" fontId="31" fillId="0" borderId="6" xfId="3" applyFont="1" applyFill="1" applyBorder="1" applyAlignment="1">
      <alignment horizontal="center" vertical="center" wrapText="1" shrinkToFit="1"/>
    </xf>
  </cellXfs>
  <cellStyles count="6">
    <cellStyle name="Normal" xfId="3" xr:uid="{00000000-0005-0000-0000-000000000000}"/>
    <cellStyle name="Normal 2" xfId="4" xr:uid="{00000000-0005-0000-0000-000001000000}"/>
    <cellStyle name="ハイパーリンク" xfId="1" builtinId="8"/>
    <cellStyle name="ハイパーリンク 2" xfId="5" xr:uid="{00000000-0005-0000-0000-000003000000}"/>
    <cellStyle name="桁区切り" xfId="2"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23</xdr:col>
      <xdr:colOff>104775</xdr:colOff>
      <xdr:row>0</xdr:row>
      <xdr:rowOff>152400</xdr:rowOff>
    </xdr:from>
    <xdr:to>
      <xdr:col>28</xdr:col>
      <xdr:colOff>47625</xdr:colOff>
      <xdr:row>4</xdr:row>
      <xdr:rowOff>247650</xdr:rowOff>
    </xdr:to>
    <xdr:sp macro="" textlink="">
      <xdr:nvSpPr>
        <xdr:cNvPr id="2" name="正方形/長方形 1">
          <a:extLst>
            <a:ext uri="{FF2B5EF4-FFF2-40B4-BE49-F238E27FC236}">
              <a16:creationId xmlns:a16="http://schemas.microsoft.com/office/drawing/2014/main" id="{E40C69DA-706F-424B-971E-9773D6CC899D}"/>
            </a:ext>
          </a:extLst>
        </xdr:cNvPr>
        <xdr:cNvSpPr/>
      </xdr:nvSpPr>
      <xdr:spPr>
        <a:xfrm>
          <a:off x="7124700" y="15240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85725</xdr:colOff>
      <xdr:row>4</xdr:row>
      <xdr:rowOff>114300</xdr:rowOff>
    </xdr:from>
    <xdr:to>
      <xdr:col>11</xdr:col>
      <xdr:colOff>28575</xdr:colOff>
      <xdr:row>9</xdr:row>
      <xdr:rowOff>133350</xdr:rowOff>
    </xdr:to>
    <xdr:sp macro="" textlink="">
      <xdr:nvSpPr>
        <xdr:cNvPr id="2" name="正方形/長方形 1">
          <a:extLst>
            <a:ext uri="{FF2B5EF4-FFF2-40B4-BE49-F238E27FC236}">
              <a16:creationId xmlns:a16="http://schemas.microsoft.com/office/drawing/2014/main" id="{FA324698-57EE-41D1-80AB-6DB1A6FBA4AD}"/>
            </a:ext>
          </a:extLst>
        </xdr:cNvPr>
        <xdr:cNvSpPr/>
      </xdr:nvSpPr>
      <xdr:spPr>
        <a:xfrm>
          <a:off x="7791450" y="71437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0</xdr:colOff>
      <xdr:row>3</xdr:row>
      <xdr:rowOff>0</xdr:rowOff>
    </xdr:from>
    <xdr:to>
      <xdr:col>24</xdr:col>
      <xdr:colOff>628650</xdr:colOff>
      <xdr:row>8</xdr:row>
      <xdr:rowOff>47625</xdr:rowOff>
    </xdr:to>
    <xdr:sp macro="" textlink="">
      <xdr:nvSpPr>
        <xdr:cNvPr id="2" name="正方形/長方形 1">
          <a:extLst>
            <a:ext uri="{FF2B5EF4-FFF2-40B4-BE49-F238E27FC236}">
              <a16:creationId xmlns:a16="http://schemas.microsoft.com/office/drawing/2014/main" id="{B545A055-0480-4A15-A017-764622458098}"/>
            </a:ext>
          </a:extLst>
        </xdr:cNvPr>
        <xdr:cNvSpPr/>
      </xdr:nvSpPr>
      <xdr:spPr>
        <a:xfrm>
          <a:off x="7839075" y="68580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228600</xdr:colOff>
      <xdr:row>2</xdr:row>
      <xdr:rowOff>142875</xdr:rowOff>
    </xdr:from>
    <xdr:to>
      <xdr:col>14</xdr:col>
      <xdr:colOff>171450</xdr:colOff>
      <xdr:row>5</xdr:row>
      <xdr:rowOff>257175</xdr:rowOff>
    </xdr:to>
    <xdr:sp macro="" textlink="">
      <xdr:nvSpPr>
        <xdr:cNvPr id="2" name="正方形/長方形 1">
          <a:extLst>
            <a:ext uri="{FF2B5EF4-FFF2-40B4-BE49-F238E27FC236}">
              <a16:creationId xmlns:a16="http://schemas.microsoft.com/office/drawing/2014/main" id="{1F2B3017-F3EF-4D60-9035-AE86CD745CCD}"/>
            </a:ext>
          </a:extLst>
        </xdr:cNvPr>
        <xdr:cNvSpPr/>
      </xdr:nvSpPr>
      <xdr:spPr>
        <a:xfrm>
          <a:off x="7658100" y="41910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161925</xdr:colOff>
      <xdr:row>0</xdr:row>
      <xdr:rowOff>114300</xdr:rowOff>
    </xdr:from>
    <xdr:to>
      <xdr:col>23</xdr:col>
      <xdr:colOff>104775</xdr:colOff>
      <xdr:row>4</xdr:row>
      <xdr:rowOff>104775</xdr:rowOff>
    </xdr:to>
    <xdr:sp macro="" textlink="">
      <xdr:nvSpPr>
        <xdr:cNvPr id="2" name="正方形/長方形 1">
          <a:extLst>
            <a:ext uri="{FF2B5EF4-FFF2-40B4-BE49-F238E27FC236}">
              <a16:creationId xmlns:a16="http://schemas.microsoft.com/office/drawing/2014/main" id="{134C9C83-A43F-4567-BF41-84BAEC18C086}"/>
            </a:ext>
          </a:extLst>
        </xdr:cNvPr>
        <xdr:cNvSpPr/>
      </xdr:nvSpPr>
      <xdr:spPr>
        <a:xfrm>
          <a:off x="7067550" y="11430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104775</xdr:colOff>
      <xdr:row>0</xdr:row>
      <xdr:rowOff>161925</xdr:rowOff>
    </xdr:from>
    <xdr:to>
      <xdr:col>37</xdr:col>
      <xdr:colOff>47625</xdr:colOff>
      <xdr:row>6</xdr:row>
      <xdr:rowOff>9525</xdr:rowOff>
    </xdr:to>
    <xdr:sp macro="" textlink="">
      <xdr:nvSpPr>
        <xdr:cNvPr id="2" name="正方形/長方形 1">
          <a:extLst>
            <a:ext uri="{FF2B5EF4-FFF2-40B4-BE49-F238E27FC236}">
              <a16:creationId xmlns:a16="http://schemas.microsoft.com/office/drawing/2014/main" id="{500A9305-7486-4A43-9449-5482F3DFC2C8}"/>
            </a:ext>
          </a:extLst>
        </xdr:cNvPr>
        <xdr:cNvSpPr/>
      </xdr:nvSpPr>
      <xdr:spPr>
        <a:xfrm>
          <a:off x="14649450" y="16192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75</xdr:row>
      <xdr:rowOff>0</xdr:rowOff>
    </xdr:from>
    <xdr:to>
      <xdr:col>9</xdr:col>
      <xdr:colOff>66675</xdr:colOff>
      <xdr:row>80</xdr:row>
      <xdr:rowOff>142875</xdr:rowOff>
    </xdr:to>
    <xdr:sp macro="" textlink="">
      <xdr:nvSpPr>
        <xdr:cNvPr id="2" name="正方形/長方形 1">
          <a:extLst>
            <a:ext uri="{FF2B5EF4-FFF2-40B4-BE49-F238E27FC236}">
              <a16:creationId xmlns:a16="http://schemas.microsoft.com/office/drawing/2014/main" id="{30137A90-37F2-41A4-A014-63459F5F6E0A}"/>
            </a:ext>
          </a:extLst>
        </xdr:cNvPr>
        <xdr:cNvSpPr/>
      </xdr:nvSpPr>
      <xdr:spPr>
        <a:xfrm>
          <a:off x="190500" y="1290637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171450</xdr:colOff>
      <xdr:row>70</xdr:row>
      <xdr:rowOff>38100</xdr:rowOff>
    </xdr:from>
    <xdr:to>
      <xdr:col>8</xdr:col>
      <xdr:colOff>1638300</xdr:colOff>
      <xdr:row>75</xdr:row>
      <xdr:rowOff>85725</xdr:rowOff>
    </xdr:to>
    <xdr:sp macro="" textlink="">
      <xdr:nvSpPr>
        <xdr:cNvPr id="2" name="正方形/長方形 1">
          <a:extLst>
            <a:ext uri="{FF2B5EF4-FFF2-40B4-BE49-F238E27FC236}">
              <a16:creationId xmlns:a16="http://schemas.microsoft.com/office/drawing/2014/main" id="{83D342B8-30AC-489E-8B58-9078CE9E09CC}"/>
            </a:ext>
          </a:extLst>
        </xdr:cNvPr>
        <xdr:cNvSpPr/>
      </xdr:nvSpPr>
      <xdr:spPr>
        <a:xfrm>
          <a:off x="1095375" y="10782300"/>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r>
            <a:rPr kumimoji="1" lang="en-US" altLang="ja-JP" sz="1000" b="0">
              <a:solidFill>
                <a:srgbClr val="FF0000"/>
              </a:solidFill>
            </a:rPr>
            <a:t>s</a:t>
          </a:r>
          <a:endParaRPr kumimoji="1" lang="ja-JP" altLang="en-US" sz="1000" b="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8659</xdr:colOff>
      <xdr:row>4</xdr:row>
      <xdr:rowOff>121228</xdr:rowOff>
    </xdr:from>
    <xdr:to>
      <xdr:col>15</xdr:col>
      <xdr:colOff>644236</xdr:colOff>
      <xdr:row>9</xdr:row>
      <xdr:rowOff>47625</xdr:rowOff>
    </xdr:to>
    <xdr:sp macro="" textlink="">
      <xdr:nvSpPr>
        <xdr:cNvPr id="2" name="正方形/長方形 1">
          <a:extLst>
            <a:ext uri="{FF2B5EF4-FFF2-40B4-BE49-F238E27FC236}">
              <a16:creationId xmlns:a16="http://schemas.microsoft.com/office/drawing/2014/main" id="{7DEF5D4D-9A7A-4A84-9044-4E31D1FCA17E}"/>
            </a:ext>
          </a:extLst>
        </xdr:cNvPr>
        <xdr:cNvSpPr/>
      </xdr:nvSpPr>
      <xdr:spPr>
        <a:xfrm>
          <a:off x="7663295" y="81395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xdr:colOff>
      <xdr:row>72</xdr:row>
      <xdr:rowOff>19050</xdr:rowOff>
    </xdr:from>
    <xdr:to>
      <xdr:col>8</xdr:col>
      <xdr:colOff>1390650</xdr:colOff>
      <xdr:row>77</xdr:row>
      <xdr:rowOff>66675</xdr:rowOff>
    </xdr:to>
    <xdr:sp macro="" textlink="">
      <xdr:nvSpPr>
        <xdr:cNvPr id="2" name="正方形/長方形 1">
          <a:extLst>
            <a:ext uri="{FF2B5EF4-FFF2-40B4-BE49-F238E27FC236}">
              <a16:creationId xmlns:a16="http://schemas.microsoft.com/office/drawing/2014/main" id="{96B5096D-682F-4E9C-8746-C2D796B79363}"/>
            </a:ext>
          </a:extLst>
        </xdr:cNvPr>
        <xdr:cNvSpPr/>
      </xdr:nvSpPr>
      <xdr:spPr>
        <a:xfrm>
          <a:off x="295275" y="1277302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66675</xdr:colOff>
      <xdr:row>4</xdr:row>
      <xdr:rowOff>114300</xdr:rowOff>
    </xdr:from>
    <xdr:to>
      <xdr:col>25</xdr:col>
      <xdr:colOff>9525</xdr:colOff>
      <xdr:row>11</xdr:row>
      <xdr:rowOff>19050</xdr:rowOff>
    </xdr:to>
    <xdr:sp macro="" textlink="">
      <xdr:nvSpPr>
        <xdr:cNvPr id="2" name="正方形/長方形 1">
          <a:extLst>
            <a:ext uri="{FF2B5EF4-FFF2-40B4-BE49-F238E27FC236}">
              <a16:creationId xmlns:a16="http://schemas.microsoft.com/office/drawing/2014/main" id="{9BB67360-21D0-45FA-BE4C-187908BE146C}"/>
            </a:ext>
          </a:extLst>
        </xdr:cNvPr>
        <xdr:cNvSpPr/>
      </xdr:nvSpPr>
      <xdr:spPr>
        <a:xfrm>
          <a:off x="7086600" y="98107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66675</xdr:colOff>
      <xdr:row>4</xdr:row>
      <xdr:rowOff>38100</xdr:rowOff>
    </xdr:from>
    <xdr:to>
      <xdr:col>14</xdr:col>
      <xdr:colOff>9525</xdr:colOff>
      <xdr:row>9</xdr:row>
      <xdr:rowOff>85725</xdr:rowOff>
    </xdr:to>
    <xdr:sp macro="" textlink="">
      <xdr:nvSpPr>
        <xdr:cNvPr id="2" name="正方形/長方形 1">
          <a:extLst>
            <a:ext uri="{FF2B5EF4-FFF2-40B4-BE49-F238E27FC236}">
              <a16:creationId xmlns:a16="http://schemas.microsoft.com/office/drawing/2014/main" id="{C3643961-5168-4966-99A5-7C231EEF156B}"/>
            </a:ext>
          </a:extLst>
        </xdr:cNvPr>
        <xdr:cNvSpPr/>
      </xdr:nvSpPr>
      <xdr:spPr>
        <a:xfrm>
          <a:off x="9134475" y="771525"/>
          <a:ext cx="3371850" cy="90487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100" b="1">
              <a:solidFill>
                <a:srgbClr val="FF0000"/>
              </a:solidFill>
            </a:rPr>
            <a:t>・該当セルは確認・修正後、黄色に着色してください。</a:t>
          </a:r>
        </a:p>
        <a:p>
          <a:pPr algn="l"/>
          <a:r>
            <a:rPr kumimoji="1" lang="ja-JP" altLang="en-US" sz="1100" b="1">
              <a:solidFill>
                <a:srgbClr val="FF0000"/>
              </a:solidFill>
            </a:rPr>
            <a:t>・加筆・修正した箇所は赤字に着色してください。</a:t>
          </a:r>
        </a:p>
        <a:p>
          <a:pPr algn="l"/>
          <a:r>
            <a:rPr kumimoji="1" lang="en-US" altLang="ja-JP" sz="1000" b="0">
              <a:solidFill>
                <a:srgbClr val="FF0000"/>
              </a:solidFill>
            </a:rPr>
            <a:t>※</a:t>
          </a:r>
          <a:r>
            <a:rPr kumimoji="1" lang="ja-JP" altLang="en-US" sz="1000" b="0">
              <a:solidFill>
                <a:srgbClr val="FF0000"/>
              </a:solidFill>
            </a:rPr>
            <a:t>加筆・修正等の変更がない場合も確認の有無が分かるようセルを黄色に着色してください。</a:t>
          </a:r>
        </a:p>
        <a:p>
          <a:pPr algn="l"/>
          <a:r>
            <a:rPr kumimoji="1" lang="en-US" altLang="ja-JP" sz="1000" b="0">
              <a:solidFill>
                <a:srgbClr val="FF0000"/>
              </a:solidFill>
            </a:rPr>
            <a:t>※</a:t>
          </a:r>
          <a:r>
            <a:rPr kumimoji="1" lang="ja-JP" altLang="en-US" sz="1000" b="0">
              <a:solidFill>
                <a:srgbClr val="FF0000"/>
              </a:solidFill>
            </a:rPr>
            <a:t>新たな行を追加する際は、黄色セル、赤字でお願いします。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12304;&#21407;&#26412;&#12305;&#8544;&#24066;&#30010;&#26449;&#12395;&#12362;&#12369;&#12427;&#31038;&#20250;&#25945;&#32946;&#12539;&#29983;&#28079;&#23398;&#32722;&#25512;&#36914;&#20307;&#21046;&#21450;&#12403;&#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454;&#12455;&#12502;&#29992;/01_&#8544;&#24066;&#30010;&#26449;&#12395;&#12362;&#12369;&#12427;&#31038;&#20250;&#25945;&#32946;&#12539;&#29983;&#28079;&#23398;&#32722;&#25512;&#36914;&#20307;&#21046;&#21450;&#12403;&#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職員"/>
      <sheetName val="２設置"/>
      <sheetName val="３講座対象"/>
      <sheetName val="４講座内容"/>
      <sheetName val="5推移対象（作業不要）"/>
      <sheetName val="５推移内容（作業不要）"/>
      <sheetName val="6(1)体制"/>
      <sheetName val="6(2)普及"/>
      <sheetName val="6(3)情報"/>
      <sheetName val="6(4)民間"/>
      <sheetName val="6(5)ボラ"/>
      <sheetName val="6(6)余裕"/>
      <sheetName val="7機会"/>
      <sheetName val="7機会(1～8)"/>
    </sheetNames>
    <sheetDataSet>
      <sheetData sheetId="0" refreshError="1"/>
      <sheetData sheetId="1" refreshError="1"/>
      <sheetData sheetId="2" refreshError="1">
        <row r="68">
          <cell r="D68">
            <v>2131</v>
          </cell>
          <cell r="F68">
            <v>249566</v>
          </cell>
          <cell r="G68">
            <v>86</v>
          </cell>
          <cell r="I68">
            <v>2886</v>
          </cell>
          <cell r="J68">
            <v>5121</v>
          </cell>
          <cell r="L68">
            <v>407818</v>
          </cell>
          <cell r="M68">
            <v>356</v>
          </cell>
          <cell r="O68">
            <v>24969</v>
          </cell>
          <cell r="T68">
            <v>996</v>
          </cell>
          <cell r="V68">
            <v>192915</v>
          </cell>
          <cell r="W68">
            <v>29</v>
          </cell>
          <cell r="Y68">
            <v>4502</v>
          </cell>
          <cell r="Z68">
            <v>2454</v>
          </cell>
          <cell r="AB68">
            <v>168357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職員"/>
      <sheetName val="２設置"/>
      <sheetName val="３講座対象"/>
      <sheetName val="４講座内容"/>
      <sheetName val="5推移対象（作業不要）"/>
      <sheetName val="５推移内容（作業不要）"/>
      <sheetName val="6(1)体制"/>
      <sheetName val="6(2)普及"/>
      <sheetName val="6(3)情報"/>
      <sheetName val="6(4)民間"/>
      <sheetName val="6(5)ボラ"/>
      <sheetName val="6(6)余裕"/>
      <sheetName val="7機会"/>
      <sheetName val="7機会(1～8)"/>
    </sheetNames>
    <sheetDataSet>
      <sheetData sheetId="0" refreshError="1"/>
      <sheetData sheetId="1" refreshError="1"/>
      <sheetData sheetId="2" refreshError="1"/>
      <sheetData sheetId="3">
        <row r="68">
          <cell r="D68">
            <v>1190</v>
          </cell>
          <cell r="F68">
            <v>141706</v>
          </cell>
          <cell r="G68">
            <v>29</v>
          </cell>
          <cell r="I68">
            <v>315</v>
          </cell>
          <cell r="J68">
            <v>1845</v>
          </cell>
          <cell r="L68">
            <v>96519</v>
          </cell>
          <cell r="M68">
            <v>258</v>
          </cell>
          <cell r="O68">
            <v>7270</v>
          </cell>
          <cell r="P68">
            <v>708</v>
          </cell>
          <cell r="R68">
            <v>141430</v>
          </cell>
          <cell r="W68">
            <v>23</v>
          </cell>
          <cell r="Y68">
            <v>3053</v>
          </cell>
          <cell r="Z68">
            <v>161</v>
          </cell>
          <cell r="AB68">
            <v>6783</v>
          </cell>
          <cell r="AC68">
            <v>390</v>
          </cell>
          <cell r="AE68">
            <v>43203</v>
          </cell>
          <cell r="AF68">
            <v>44</v>
          </cell>
          <cell r="AH68">
            <v>2228</v>
          </cell>
          <cell r="AI68">
            <v>5</v>
          </cell>
          <cell r="AK68">
            <v>126</v>
          </cell>
          <cell r="AL68">
            <v>1614</v>
          </cell>
          <cell r="AN68">
            <v>70831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hyperlink" Target="https://gakushu.city.saitama.jp/" TargetMode="External"/><Relationship Id="rId18" Type="http://schemas.openxmlformats.org/officeDocument/2006/relationships/hyperlink" Target="http://www.city.toda.saitama.jp/soshiki/375/kyo-syogaigaku-guide.html" TargetMode="External"/><Relationship Id="rId26" Type="http://schemas.openxmlformats.org/officeDocument/2006/relationships/hyperlink" Target="https://www.city.hanno.lg.jp/" TargetMode="External"/><Relationship Id="rId39" Type="http://schemas.openxmlformats.org/officeDocument/2006/relationships/hyperlink" Target="http://www.city.gyoda.lg.jp/kyoiku/shakaikyoiku/index.html" TargetMode="External"/><Relationship Id="rId21" Type="http://schemas.openxmlformats.org/officeDocument/2006/relationships/hyperlink" Target="http://www.city.wako.lg.jp/home/kyoiku/gakusyu.html" TargetMode="External"/><Relationship Id="rId34" Type="http://schemas.openxmlformats.org/officeDocument/2006/relationships/hyperlink" Target="http://www.town.tokigawa.lg.jp/" TargetMode="External"/><Relationship Id="rId42" Type="http://schemas.openxmlformats.org/officeDocument/2006/relationships/hyperlink" Target="https://www.city.hanyu.lg.jp/docs/2017060100050/" TargetMode="External"/><Relationship Id="rId47" Type="http://schemas.openxmlformats.org/officeDocument/2006/relationships/hyperlink" Target="https://www.city.satte.lg.jp/sitetop/index.html" TargetMode="External"/><Relationship Id="rId50" Type="http://schemas.openxmlformats.org/officeDocument/2006/relationships/printerSettings" Target="../printerSettings/printerSettings9.bin"/><Relationship Id="rId7" Type="http://schemas.openxmlformats.org/officeDocument/2006/relationships/hyperlink" Target="http://www.city.iruma.saitama.jp/" TargetMode="External"/><Relationship Id="rId2" Type="http://schemas.openxmlformats.org/officeDocument/2006/relationships/hyperlink" Target="https://www.city.okegawa.lg.jp/shiminkatsudo/shogaigakushu/syougaigakusyu/4018.html" TargetMode="External"/><Relationship Id="rId16" Type="http://schemas.openxmlformats.org/officeDocument/2006/relationships/hyperlink" Target="http://www.city.ageo.lg.jp/site/iinkai/064116033101.html" TargetMode="External"/><Relationship Id="rId29" Type="http://schemas.openxmlformats.org/officeDocument/2006/relationships/hyperlink" Target="http://www.city.fujimino.saitama.jp/doc/2015080300122/" TargetMode="External"/><Relationship Id="rId11" Type="http://schemas.openxmlformats.org/officeDocument/2006/relationships/hyperlink" Target="http://www.city.yoshikawa.saitama.jp/" TargetMode="External"/><Relationship Id="rId24" Type="http://schemas.openxmlformats.org/officeDocument/2006/relationships/hyperlink" Target="http://www.city.kawagoe.saitama.jp/kurashi/bunkakyoyo/shogaigakushu/index.html" TargetMode="External"/><Relationship Id="rId32" Type="http://schemas.openxmlformats.org/officeDocument/2006/relationships/hyperlink" Target="http://www.town.yoshimi.saitama.jp/fresayoshimi/" TargetMode="External"/><Relationship Id="rId37" Type="http://schemas.openxmlformats.org/officeDocument/2006/relationships/hyperlink" Target="http://www.town.nagatoro..saitama.jp/" TargetMode="External"/><Relationship Id="rId40" Type="http://schemas.openxmlformats.org/officeDocument/2006/relationships/hyperlink" Target="http://www.city.kasukabe.lg.jp/bunka_sports/shougai/index.html" TargetMode="External"/><Relationship Id="rId45" Type="http://schemas.openxmlformats.org/officeDocument/2006/relationships/hyperlink" Target="http://www.city.yashio.lg.jp/" TargetMode="External"/><Relationship Id="rId5" Type="http://schemas.openxmlformats.org/officeDocument/2006/relationships/hyperlink" Target="http://www.town.minano.saitama.jp/section/kyoiku/" TargetMode="External"/><Relationship Id="rId15" Type="http://schemas.openxmlformats.org/officeDocument/2006/relationships/hyperlink" Target="http://www.city.kounosu.saitama.jp/kosodate/gakushu/index.html" TargetMode="External"/><Relationship Id="rId23" Type="http://schemas.openxmlformats.org/officeDocument/2006/relationships/hyperlink" Target="http://www.town.saitamq-ina.lg.jp/" TargetMode="External"/><Relationship Id="rId28" Type="http://schemas.openxmlformats.org/officeDocument/2006/relationships/hyperlink" Target="http://www.city.hidaka.lg.jp/soshiki/kyoiku/shogaigakushu/index.html" TargetMode="External"/><Relationship Id="rId36" Type="http://schemas.openxmlformats.org/officeDocument/2006/relationships/hyperlink" Target="http://www.city.chichibu.lg.jp/1050.html" TargetMode="External"/><Relationship Id="rId49" Type="http://schemas.openxmlformats.org/officeDocument/2006/relationships/hyperlink" Target="http://www.town.kawajima.saitama.jp/secure/2850/5th_syougai_sougou_plan.pdf" TargetMode="External"/><Relationship Id="rId10" Type="http://schemas.openxmlformats.org/officeDocument/2006/relationships/hyperlink" Target="https://www.city.hasuda.saitama.jp/" TargetMode="External"/><Relationship Id="rId19" Type="http://schemas.openxmlformats.org/officeDocument/2006/relationships/hyperlink" Target="http://www.city.asaka.lg.jp/site/kyoiku/" TargetMode="External"/><Relationship Id="rId31" Type="http://schemas.openxmlformats.org/officeDocument/2006/relationships/hyperlink" Target="http://www.town.ogawa.saitama.jp/category/1-8-1-0-0.html" TargetMode="External"/><Relationship Id="rId44" Type="http://schemas.openxmlformats.org/officeDocument/2006/relationships/hyperlink" Target="http://www.city.kuki.lg.jp/shisei/seisaku_keikaku/plan/kyoiku/manabist_plan.html" TargetMode="External"/><Relationship Id="rId4" Type="http://schemas.openxmlformats.org/officeDocument/2006/relationships/hyperlink" Target="http://www.town.kamikawa.saitama.jp/" TargetMode="External"/><Relationship Id="rId9" Type="http://schemas.openxmlformats.org/officeDocument/2006/relationships/hyperlink" Target="http://www.town.yorii.saitama.jp/" TargetMode="External"/><Relationship Id="rId14" Type="http://schemas.openxmlformats.org/officeDocument/2006/relationships/hyperlink" Target="http://www.city.kawaguchi.lg.jp/kbn/68050092/68050092.html" TargetMode="External"/><Relationship Id="rId22" Type="http://schemas.openxmlformats.org/officeDocument/2006/relationships/hyperlink" Target="http://www.city.niiza.lg.jp/soshiki/44/" TargetMode="External"/><Relationship Id="rId27" Type="http://schemas.openxmlformats.org/officeDocument/2006/relationships/hyperlink" Target="https://www.city.sakado.lg.jp/life/1/16/84" TargetMode="External"/><Relationship Id="rId30" Type="http://schemas.openxmlformats.org/officeDocument/2006/relationships/hyperlink" Target="http://www.town.ranzan.saitama.jp/" TargetMode="External"/><Relationship Id="rId35" Type="http://schemas.openxmlformats.org/officeDocument/2006/relationships/hyperlink" Target="http://www.town.kamisato.saitama.jp/" TargetMode="External"/><Relationship Id="rId43" Type="http://schemas.openxmlformats.org/officeDocument/2006/relationships/hyperlink" Target="http://www.city.koshigaya.saitama.jp/index.html" TargetMode="External"/><Relationship Id="rId48" Type="http://schemas.openxmlformats.org/officeDocument/2006/relationships/hyperlink" Target="http://www.town.matsubushi.lg.jp/" TargetMode="External"/><Relationship Id="rId8" Type="http://schemas.openxmlformats.org/officeDocument/2006/relationships/hyperlink" Target="http://www.town.yokoze.saitama.jp/" TargetMode="External"/><Relationship Id="rId51" Type="http://schemas.openxmlformats.org/officeDocument/2006/relationships/drawing" Target="../drawings/drawing7.xml"/><Relationship Id="rId3" Type="http://schemas.openxmlformats.org/officeDocument/2006/relationships/hyperlink" Target="http://www.town.saitama-misato.lg.jp/admini/mail.html" TargetMode="External"/><Relationship Id="rId12" Type="http://schemas.openxmlformats.org/officeDocument/2006/relationships/hyperlink" Target="http://www.city.higashimatsuyama.lg.jp/" TargetMode="External"/><Relationship Id="rId17" Type="http://schemas.openxmlformats.org/officeDocument/2006/relationships/hyperlink" Target="http://soka.mypl.net/soka_life_learn/" TargetMode="External"/><Relationship Id="rId25" Type="http://schemas.openxmlformats.org/officeDocument/2006/relationships/hyperlink" Target="http://www.city.tokorozawa.saitama.jp/" TargetMode="External"/><Relationship Id="rId33" Type="http://schemas.openxmlformats.org/officeDocument/2006/relationships/hyperlink" Target="http://www.town.hatoyama.saitama.jp/" TargetMode="External"/><Relationship Id="rId38" Type="http://schemas.openxmlformats.org/officeDocument/2006/relationships/hyperlink" Target="https://www.town.ogano.lg.jp/" TargetMode="External"/><Relationship Id="rId46" Type="http://schemas.openxmlformats.org/officeDocument/2006/relationships/hyperlink" Target="https://www.city.misato.lg.jp/7555.htm" TargetMode="External"/><Relationship Id="rId20" Type="http://schemas.openxmlformats.org/officeDocument/2006/relationships/hyperlink" Target="http://www.city.shiki.lg.jp/" TargetMode="External"/><Relationship Id="rId41" Type="http://schemas.openxmlformats.org/officeDocument/2006/relationships/hyperlink" Target="http://www.city.kasukabe.lg.jp/shisetsu-annai/category_search/kouminkan/index.html" TargetMode="External"/><Relationship Id="rId1" Type="http://schemas.openxmlformats.org/officeDocument/2006/relationships/hyperlink" Target="http://www.city.warabi.saitama.jp/" TargetMode="External"/><Relationship Id="rId6" Type="http://schemas.openxmlformats.org/officeDocument/2006/relationships/hyperlink" Target="http://www.city.kaz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X86"/>
  <sheetViews>
    <sheetView tabSelected="1" zoomScaleNormal="100" zoomScaleSheetLayoutView="100" workbookViewId="0">
      <pane xSplit="1" ySplit="6" topLeftCell="B7" activePane="bottomRight" state="frozen"/>
      <selection pane="topRight" activeCell="B1" sqref="B1"/>
      <selection pane="bottomLeft" activeCell="A8" sqref="A8"/>
      <selection pane="bottomRight" activeCell="D7" sqref="D7"/>
    </sheetView>
  </sheetViews>
  <sheetFormatPr defaultRowHeight="13.5"/>
  <cols>
    <col min="1" max="1" width="1" style="8" customWidth="1"/>
    <col min="2" max="2" width="2.75" style="8" customWidth="1"/>
    <col min="3" max="3" width="7.125" style="8" customWidth="1"/>
    <col min="4" max="4" width="7.5" style="8" customWidth="1"/>
    <col min="5" max="6" width="5.75" style="8" customWidth="1"/>
    <col min="7" max="20" width="3.75" style="8" customWidth="1"/>
    <col min="21" max="21" width="5" style="8" customWidth="1"/>
    <col min="22" max="22" width="3.75" style="8" customWidth="1"/>
    <col min="23" max="23" width="1" style="8" customWidth="1"/>
    <col min="24" max="16384" width="9" style="8"/>
  </cols>
  <sheetData>
    <row r="1" spans="2:24" ht="18" customHeight="1">
      <c r="B1" s="75" t="s">
        <v>68</v>
      </c>
      <c r="C1" s="12"/>
      <c r="D1" s="12"/>
      <c r="E1" s="12"/>
      <c r="F1" s="12"/>
      <c r="G1" s="12"/>
      <c r="H1" s="12"/>
      <c r="I1" s="12"/>
      <c r="J1" s="12"/>
      <c r="K1" s="12"/>
      <c r="L1" s="12"/>
      <c r="M1" s="12"/>
      <c r="N1" s="12"/>
      <c r="O1" s="12"/>
      <c r="P1" s="12"/>
      <c r="Q1" s="12"/>
      <c r="R1" s="12"/>
      <c r="S1" s="12"/>
      <c r="T1" s="12"/>
      <c r="U1" s="12"/>
      <c r="V1" s="13"/>
    </row>
    <row r="2" spans="2:24" ht="9.9499999999999993" customHeight="1"/>
    <row r="3" spans="2:24" ht="18" customHeight="1">
      <c r="B3" s="295" t="s">
        <v>1752</v>
      </c>
      <c r="C3" s="14"/>
      <c r="D3" s="14"/>
      <c r="E3" s="14"/>
      <c r="F3" s="14"/>
      <c r="G3" s="14"/>
      <c r="H3" s="14"/>
      <c r="I3" s="14"/>
      <c r="J3" s="14"/>
      <c r="K3" s="14"/>
      <c r="L3" s="14"/>
      <c r="M3" s="14"/>
      <c r="N3" s="14"/>
      <c r="O3" s="14"/>
      <c r="P3" s="14"/>
      <c r="Q3" s="14"/>
      <c r="R3" s="14"/>
      <c r="S3" s="14"/>
      <c r="T3" s="14"/>
      <c r="U3" s="14"/>
      <c r="V3" s="14"/>
    </row>
    <row r="4" spans="2:24" ht="18" customHeight="1">
      <c r="B4" s="1211"/>
      <c r="C4" s="1219"/>
      <c r="D4" s="1224" t="s">
        <v>69</v>
      </c>
      <c r="E4" s="1225"/>
      <c r="F4" s="1226"/>
      <c r="G4" s="1224" t="s">
        <v>70</v>
      </c>
      <c r="H4" s="1225"/>
      <c r="I4" s="1225"/>
      <c r="J4" s="1225"/>
      <c r="K4" s="1225"/>
      <c r="L4" s="1225"/>
      <c r="M4" s="1225"/>
      <c r="N4" s="1225"/>
      <c r="O4" s="1225"/>
      <c r="P4" s="1225"/>
      <c r="Q4" s="1225"/>
      <c r="R4" s="1225"/>
      <c r="S4" s="1225"/>
      <c r="T4" s="1226"/>
      <c r="U4" s="1231" t="s">
        <v>71</v>
      </c>
      <c r="V4" s="1232"/>
    </row>
    <row r="5" spans="2:24" ht="31.5" customHeight="1">
      <c r="B5" s="1220"/>
      <c r="C5" s="1221"/>
      <c r="D5" s="1229" t="s">
        <v>151</v>
      </c>
      <c r="E5" s="1229" t="s">
        <v>152</v>
      </c>
      <c r="F5" s="1229" t="s">
        <v>153</v>
      </c>
      <c r="G5" s="1227" t="s">
        <v>72</v>
      </c>
      <c r="H5" s="1228"/>
      <c r="I5" s="1227" t="s">
        <v>154</v>
      </c>
      <c r="J5" s="1228"/>
      <c r="K5" s="1227" t="s">
        <v>73</v>
      </c>
      <c r="L5" s="1228"/>
      <c r="M5" s="1227" t="s">
        <v>74</v>
      </c>
      <c r="N5" s="1228"/>
      <c r="O5" s="1227" t="s">
        <v>75</v>
      </c>
      <c r="P5" s="1228"/>
      <c r="Q5" s="1227" t="s">
        <v>76</v>
      </c>
      <c r="R5" s="1228"/>
      <c r="S5" s="1227" t="s">
        <v>77</v>
      </c>
      <c r="T5" s="1228"/>
      <c r="U5" s="1233"/>
      <c r="V5" s="1234"/>
    </row>
    <row r="6" spans="2:24" ht="18" customHeight="1">
      <c r="B6" s="1222"/>
      <c r="C6" s="1223"/>
      <c r="D6" s="1230"/>
      <c r="E6" s="1230"/>
      <c r="F6" s="1230"/>
      <c r="G6" s="2"/>
      <c r="H6" s="9" t="s">
        <v>78</v>
      </c>
      <c r="I6" s="2"/>
      <c r="J6" s="9" t="s">
        <v>78</v>
      </c>
      <c r="K6" s="2"/>
      <c r="L6" s="9" t="s">
        <v>78</v>
      </c>
      <c r="M6" s="10"/>
      <c r="N6" s="3" t="s">
        <v>78</v>
      </c>
      <c r="O6" s="2"/>
      <c r="P6" s="9" t="s">
        <v>78</v>
      </c>
      <c r="Q6" s="2"/>
      <c r="R6" s="9" t="s">
        <v>78</v>
      </c>
      <c r="S6" s="2"/>
      <c r="T6" s="9" t="s">
        <v>78</v>
      </c>
      <c r="U6" s="4"/>
      <c r="V6" s="9" t="s">
        <v>78</v>
      </c>
    </row>
    <row r="7" spans="2:24" ht="55.5" customHeight="1">
      <c r="B7" s="1235" t="s">
        <v>0</v>
      </c>
      <c r="C7" s="1213"/>
      <c r="D7" s="98">
        <v>26</v>
      </c>
      <c r="E7" s="97"/>
      <c r="F7" s="98">
        <v>37</v>
      </c>
      <c r="G7" s="99">
        <v>154</v>
      </c>
      <c r="H7" s="100"/>
      <c r="I7" s="95"/>
      <c r="J7" s="100"/>
      <c r="K7" s="95">
        <v>175</v>
      </c>
      <c r="L7" s="101">
        <v>10</v>
      </c>
      <c r="M7" s="95">
        <v>46</v>
      </c>
      <c r="N7" s="102">
        <v>3</v>
      </c>
      <c r="O7" s="95"/>
      <c r="P7" s="100"/>
      <c r="Q7" s="95">
        <v>28</v>
      </c>
      <c r="R7" s="100"/>
      <c r="S7" s="95"/>
      <c r="T7" s="100"/>
      <c r="U7" s="95">
        <f>SUM(D7:G7,I7,K7,M7,O7,Q7,S7)</f>
        <v>466</v>
      </c>
      <c r="V7" s="96">
        <f>SUM(H7,J7,L7,N7,P7,R7,T7)</f>
        <v>13</v>
      </c>
      <c r="X7" s="69"/>
    </row>
    <row r="8" spans="2:24" ht="18" customHeight="1">
      <c r="B8" s="1215" t="s">
        <v>1</v>
      </c>
      <c r="C8" s="70" t="s">
        <v>2</v>
      </c>
      <c r="D8" s="916">
        <v>4</v>
      </c>
      <c r="E8" s="103"/>
      <c r="F8" s="139">
        <v>10</v>
      </c>
      <c r="G8" s="162">
        <v>68</v>
      </c>
      <c r="H8" s="917">
        <v>13</v>
      </c>
      <c r="I8" s="161"/>
      <c r="J8" s="918"/>
      <c r="K8" s="162">
        <v>52</v>
      </c>
      <c r="L8" s="167"/>
      <c r="M8" s="161">
        <v>58</v>
      </c>
      <c r="N8" s="918"/>
      <c r="O8" s="162">
        <v>2</v>
      </c>
      <c r="P8" s="917">
        <v>1</v>
      </c>
      <c r="Q8" s="161"/>
      <c r="R8" s="918"/>
      <c r="S8" s="162"/>
      <c r="T8" s="917">
        <v>2</v>
      </c>
      <c r="U8" s="193">
        <v>194</v>
      </c>
      <c r="V8" s="125">
        <v>16</v>
      </c>
    </row>
    <row r="9" spans="2:24" ht="18" customHeight="1">
      <c r="B9" s="1215"/>
      <c r="C9" s="71" t="s">
        <v>3</v>
      </c>
      <c r="D9" s="104">
        <v>3</v>
      </c>
      <c r="E9" s="105"/>
      <c r="F9" s="130">
        <v>6</v>
      </c>
      <c r="G9" s="106"/>
      <c r="H9" s="108">
        <v>40</v>
      </c>
      <c r="I9" s="109"/>
      <c r="J9" s="107"/>
      <c r="K9" s="106"/>
      <c r="L9" s="108"/>
      <c r="M9" s="109"/>
      <c r="N9" s="107"/>
      <c r="O9" s="106"/>
      <c r="P9" s="108"/>
      <c r="Q9" s="109"/>
      <c r="R9" s="107"/>
      <c r="S9" s="106"/>
      <c r="T9" s="108"/>
      <c r="U9" s="112">
        <f t="shared" ref="U9:U42" si="0">SUM(D9:G9,I9,K9,M9,O9,Q9,S9)</f>
        <v>9</v>
      </c>
      <c r="V9" s="129"/>
    </row>
    <row r="10" spans="2:24" ht="18" customHeight="1">
      <c r="B10" s="1215"/>
      <c r="C10" s="71" t="s">
        <v>4</v>
      </c>
      <c r="D10" s="104">
        <v>2</v>
      </c>
      <c r="E10" s="105"/>
      <c r="F10" s="130">
        <v>21</v>
      </c>
      <c r="G10" s="106">
        <v>12</v>
      </c>
      <c r="H10" s="108"/>
      <c r="I10" s="109"/>
      <c r="J10" s="107"/>
      <c r="K10" s="106">
        <v>15</v>
      </c>
      <c r="L10" s="108"/>
      <c r="M10" s="109"/>
      <c r="N10" s="107"/>
      <c r="O10" s="106"/>
      <c r="P10" s="108"/>
      <c r="Q10" s="109"/>
      <c r="R10" s="107">
        <v>1</v>
      </c>
      <c r="S10" s="106"/>
      <c r="T10" s="108"/>
      <c r="U10" s="112">
        <f t="shared" si="0"/>
        <v>50</v>
      </c>
      <c r="V10" s="129">
        <f t="shared" ref="V10:V42" si="1">SUM(H10,J10,L10,N10,P10,R10,T10)</f>
        <v>1</v>
      </c>
    </row>
    <row r="11" spans="2:24" ht="18" customHeight="1">
      <c r="B11" s="1215"/>
      <c r="C11" s="71" t="s">
        <v>5</v>
      </c>
      <c r="D11" s="104"/>
      <c r="E11" s="105"/>
      <c r="F11" s="130">
        <v>8</v>
      </c>
      <c r="G11" s="106">
        <v>18</v>
      </c>
      <c r="H11" s="108"/>
      <c r="I11" s="109"/>
      <c r="J11" s="107"/>
      <c r="K11" s="106">
        <v>13</v>
      </c>
      <c r="L11" s="108"/>
      <c r="M11" s="109">
        <v>4</v>
      </c>
      <c r="N11" s="107"/>
      <c r="O11" s="106"/>
      <c r="P11" s="108"/>
      <c r="Q11" s="109"/>
      <c r="R11" s="107"/>
      <c r="S11" s="106"/>
      <c r="T11" s="108"/>
      <c r="U11" s="112">
        <f t="shared" si="0"/>
        <v>43</v>
      </c>
      <c r="V11" s="129"/>
    </row>
    <row r="12" spans="2:24" ht="18" customHeight="1">
      <c r="B12" s="1215"/>
      <c r="C12" s="11" t="s">
        <v>6</v>
      </c>
      <c r="D12" s="152">
        <v>1</v>
      </c>
      <c r="E12" s="156"/>
      <c r="F12" s="158">
        <v>9</v>
      </c>
      <c r="G12" s="148">
        <v>3</v>
      </c>
      <c r="H12" s="163">
        <v>15</v>
      </c>
      <c r="I12" s="154"/>
      <c r="J12" s="165"/>
      <c r="K12" s="148">
        <v>9</v>
      </c>
      <c r="L12" s="168"/>
      <c r="M12" s="154">
        <v>3</v>
      </c>
      <c r="N12" s="165"/>
      <c r="O12" s="148"/>
      <c r="P12" s="163">
        <v>4</v>
      </c>
      <c r="Q12" s="154"/>
      <c r="R12" s="165"/>
      <c r="S12" s="148"/>
      <c r="T12" s="163"/>
      <c r="U12" s="112">
        <f t="shared" si="0"/>
        <v>25</v>
      </c>
      <c r="V12" s="129">
        <f t="shared" si="1"/>
        <v>19</v>
      </c>
    </row>
    <row r="13" spans="2:24" ht="18" customHeight="1">
      <c r="B13" s="1215"/>
      <c r="C13" s="11" t="s">
        <v>7</v>
      </c>
      <c r="D13" s="104"/>
      <c r="E13" s="105"/>
      <c r="F13" s="130">
        <v>4</v>
      </c>
      <c r="G13" s="106"/>
      <c r="H13" s="108">
        <v>10.5</v>
      </c>
      <c r="I13" s="109"/>
      <c r="J13" s="107"/>
      <c r="K13" s="106">
        <v>2</v>
      </c>
      <c r="L13" s="108"/>
      <c r="M13" s="109">
        <v>5</v>
      </c>
      <c r="N13" s="107">
        <v>2</v>
      </c>
      <c r="O13" s="106"/>
      <c r="P13" s="108"/>
      <c r="Q13" s="109"/>
      <c r="R13" s="107"/>
      <c r="S13" s="106"/>
      <c r="T13" s="108"/>
      <c r="U13" s="112">
        <f t="shared" si="0"/>
        <v>11</v>
      </c>
      <c r="V13" s="129">
        <f t="shared" si="1"/>
        <v>12.5</v>
      </c>
    </row>
    <row r="14" spans="2:24" ht="18" customHeight="1">
      <c r="B14" s="1215"/>
      <c r="C14" s="11" t="s">
        <v>8</v>
      </c>
      <c r="D14" s="110">
        <v>3</v>
      </c>
      <c r="E14" s="111"/>
      <c r="F14" s="128">
        <v>11</v>
      </c>
      <c r="G14" s="106">
        <v>23</v>
      </c>
      <c r="H14" s="108"/>
      <c r="I14" s="109"/>
      <c r="J14" s="107"/>
      <c r="K14" s="106">
        <v>19</v>
      </c>
      <c r="L14" s="108"/>
      <c r="M14" s="109">
        <v>13</v>
      </c>
      <c r="N14" s="107"/>
      <c r="O14" s="106"/>
      <c r="P14" s="108"/>
      <c r="Q14" s="109"/>
      <c r="R14" s="107"/>
      <c r="S14" s="106"/>
      <c r="T14" s="108"/>
      <c r="U14" s="112">
        <f t="shared" si="0"/>
        <v>69</v>
      </c>
      <c r="V14" s="129"/>
    </row>
    <row r="15" spans="2:24" ht="18" customHeight="1">
      <c r="B15" s="1215"/>
      <c r="C15" s="11" t="s">
        <v>9</v>
      </c>
      <c r="D15" s="110">
        <v>1</v>
      </c>
      <c r="E15" s="111"/>
      <c r="F15" s="128">
        <v>11</v>
      </c>
      <c r="G15" s="112">
        <v>5</v>
      </c>
      <c r="H15" s="114">
        <v>3</v>
      </c>
      <c r="I15" s="115"/>
      <c r="J15" s="113"/>
      <c r="K15" s="112">
        <v>9</v>
      </c>
      <c r="L15" s="114">
        <v>5</v>
      </c>
      <c r="M15" s="115"/>
      <c r="N15" s="113">
        <v>1</v>
      </c>
      <c r="O15" s="112"/>
      <c r="P15" s="114"/>
      <c r="Q15" s="115"/>
      <c r="R15" s="113"/>
      <c r="S15" s="112">
        <v>3</v>
      </c>
      <c r="T15" s="114"/>
      <c r="U15" s="112">
        <f t="shared" si="0"/>
        <v>29</v>
      </c>
      <c r="V15" s="129">
        <f t="shared" si="1"/>
        <v>9</v>
      </c>
    </row>
    <row r="16" spans="2:24" ht="18" customHeight="1">
      <c r="B16" s="1215"/>
      <c r="C16" s="71" t="s">
        <v>10</v>
      </c>
      <c r="D16" s="104"/>
      <c r="E16" s="105"/>
      <c r="F16" s="130">
        <v>15</v>
      </c>
      <c r="G16" s="106">
        <v>13</v>
      </c>
      <c r="H16" s="108"/>
      <c r="I16" s="109"/>
      <c r="J16" s="107"/>
      <c r="K16" s="106">
        <v>8</v>
      </c>
      <c r="L16" s="108"/>
      <c r="M16" s="109"/>
      <c r="N16" s="107"/>
      <c r="O16" s="106"/>
      <c r="P16" s="108"/>
      <c r="Q16" s="109"/>
      <c r="R16" s="107"/>
      <c r="S16" s="106"/>
      <c r="T16" s="108"/>
      <c r="U16" s="112">
        <f t="shared" si="0"/>
        <v>36</v>
      </c>
      <c r="V16" s="129"/>
    </row>
    <row r="17" spans="2:22" ht="18" customHeight="1">
      <c r="B17" s="1215"/>
      <c r="C17" s="71" t="s">
        <v>11</v>
      </c>
      <c r="D17" s="116">
        <v>4</v>
      </c>
      <c r="E17" s="117"/>
      <c r="F17" s="159">
        <v>14</v>
      </c>
      <c r="G17" s="118">
        <v>16</v>
      </c>
      <c r="H17" s="120"/>
      <c r="I17" s="121"/>
      <c r="J17" s="119">
        <v>14</v>
      </c>
      <c r="K17" s="112">
        <v>13</v>
      </c>
      <c r="L17" s="108"/>
      <c r="M17" s="121">
        <v>4</v>
      </c>
      <c r="N17" s="119"/>
      <c r="O17" s="118"/>
      <c r="P17" s="120"/>
      <c r="Q17" s="121"/>
      <c r="R17" s="119"/>
      <c r="S17" s="118"/>
      <c r="T17" s="120"/>
      <c r="U17" s="112">
        <f t="shared" si="0"/>
        <v>51</v>
      </c>
      <c r="V17" s="129">
        <f t="shared" si="1"/>
        <v>14</v>
      </c>
    </row>
    <row r="18" spans="2:22" ht="18" customHeight="1">
      <c r="B18" s="1215"/>
      <c r="C18" s="71" t="s">
        <v>12</v>
      </c>
      <c r="D18" s="152"/>
      <c r="E18" s="156"/>
      <c r="F18" s="158">
        <v>9</v>
      </c>
      <c r="G18" s="148">
        <v>12</v>
      </c>
      <c r="H18" s="163">
        <v>6</v>
      </c>
      <c r="I18" s="154"/>
      <c r="J18" s="165"/>
      <c r="K18" s="148"/>
      <c r="L18" s="168"/>
      <c r="M18" s="154">
        <v>6</v>
      </c>
      <c r="N18" s="165"/>
      <c r="O18" s="148"/>
      <c r="P18" s="163"/>
      <c r="Q18" s="154"/>
      <c r="R18" s="165"/>
      <c r="S18" s="148"/>
      <c r="T18" s="163"/>
      <c r="U18" s="112">
        <f t="shared" si="0"/>
        <v>27</v>
      </c>
      <c r="V18" s="129">
        <f t="shared" si="1"/>
        <v>6</v>
      </c>
    </row>
    <row r="19" spans="2:22" ht="18" customHeight="1">
      <c r="B19" s="1215"/>
      <c r="C19" s="71" t="s">
        <v>13</v>
      </c>
      <c r="D19" s="104">
        <v>1</v>
      </c>
      <c r="E19" s="105"/>
      <c r="F19" s="130">
        <v>15</v>
      </c>
      <c r="G19" s="106"/>
      <c r="H19" s="108"/>
      <c r="I19" s="109"/>
      <c r="J19" s="107"/>
      <c r="K19" s="106"/>
      <c r="L19" s="108"/>
      <c r="M19" s="109"/>
      <c r="N19" s="107"/>
      <c r="O19" s="106"/>
      <c r="P19" s="108"/>
      <c r="Q19" s="109"/>
      <c r="R19" s="107"/>
      <c r="S19" s="106"/>
      <c r="T19" s="108"/>
      <c r="U19" s="112">
        <f t="shared" si="0"/>
        <v>16</v>
      </c>
      <c r="V19" s="129"/>
    </row>
    <row r="20" spans="2:22" ht="18" customHeight="1">
      <c r="B20" s="1215"/>
      <c r="C20" s="19" t="s">
        <v>14</v>
      </c>
      <c r="D20" s="153">
        <v>1</v>
      </c>
      <c r="E20" s="157"/>
      <c r="F20" s="160">
        <v>8</v>
      </c>
      <c r="G20" s="151">
        <v>15</v>
      </c>
      <c r="H20" s="164"/>
      <c r="I20" s="155"/>
      <c r="J20" s="166"/>
      <c r="K20" s="151">
        <v>11</v>
      </c>
      <c r="L20" s="169"/>
      <c r="M20" s="155"/>
      <c r="N20" s="166">
        <v>1</v>
      </c>
      <c r="O20" s="151"/>
      <c r="P20" s="164"/>
      <c r="Q20" s="155"/>
      <c r="R20" s="166"/>
      <c r="S20" s="171">
        <v>11</v>
      </c>
      <c r="T20" s="172"/>
      <c r="U20" s="123">
        <f t="shared" si="0"/>
        <v>46</v>
      </c>
      <c r="V20" s="194">
        <f t="shared" si="1"/>
        <v>1</v>
      </c>
    </row>
    <row r="21" spans="2:22" ht="18" customHeight="1">
      <c r="B21" s="1216" t="s">
        <v>15</v>
      </c>
      <c r="C21" s="70" t="s">
        <v>16</v>
      </c>
      <c r="D21" s="103">
        <v>2</v>
      </c>
      <c r="E21" s="103"/>
      <c r="F21" s="103">
        <v>7</v>
      </c>
      <c r="G21" s="126">
        <v>34</v>
      </c>
      <c r="H21" s="170">
        <v>99</v>
      </c>
      <c r="I21" s="126"/>
      <c r="J21" s="170"/>
      <c r="K21" s="126">
        <v>47</v>
      </c>
      <c r="L21" s="170"/>
      <c r="M21" s="126">
        <v>20</v>
      </c>
      <c r="N21" s="170"/>
      <c r="O21" s="126"/>
      <c r="P21" s="170"/>
      <c r="Q21" s="126"/>
      <c r="R21" s="170"/>
      <c r="S21" s="126"/>
      <c r="T21" s="170"/>
      <c r="U21" s="193">
        <f t="shared" si="0"/>
        <v>110</v>
      </c>
      <c r="V21" s="125">
        <f t="shared" si="1"/>
        <v>99</v>
      </c>
    </row>
    <row r="22" spans="2:22" ht="18" customHeight="1">
      <c r="B22" s="1217"/>
      <c r="C22" s="71" t="s">
        <v>17</v>
      </c>
      <c r="D22" s="105">
        <v>3</v>
      </c>
      <c r="E22" s="105"/>
      <c r="F22" s="105">
        <v>23</v>
      </c>
      <c r="G22" s="106">
        <v>26</v>
      </c>
      <c r="H22" s="108">
        <v>24</v>
      </c>
      <c r="I22" s="106">
        <v>10</v>
      </c>
      <c r="J22" s="108"/>
      <c r="K22" s="106">
        <v>23</v>
      </c>
      <c r="L22" s="108"/>
      <c r="M22" s="106">
        <v>4</v>
      </c>
      <c r="N22" s="108">
        <v>1</v>
      </c>
      <c r="O22" s="106"/>
      <c r="P22" s="108"/>
      <c r="Q22" s="106">
        <v>2</v>
      </c>
      <c r="R22" s="108"/>
      <c r="S22" s="106"/>
      <c r="T22" s="108"/>
      <c r="U22" s="112">
        <f t="shared" si="0"/>
        <v>91</v>
      </c>
      <c r="V22" s="129">
        <f t="shared" si="1"/>
        <v>25</v>
      </c>
    </row>
    <row r="23" spans="2:22" ht="18" customHeight="1">
      <c r="B23" s="1217"/>
      <c r="C23" s="71" t="s">
        <v>18</v>
      </c>
      <c r="D23" s="105">
        <v>1</v>
      </c>
      <c r="E23" s="105"/>
      <c r="F23" s="105">
        <v>15</v>
      </c>
      <c r="G23" s="106"/>
      <c r="H23" s="108">
        <v>33</v>
      </c>
      <c r="I23" s="106"/>
      <c r="J23" s="108"/>
      <c r="K23" s="106">
        <v>11</v>
      </c>
      <c r="L23" s="108">
        <v>3</v>
      </c>
      <c r="M23" s="106">
        <v>4</v>
      </c>
      <c r="N23" s="108"/>
      <c r="O23" s="106"/>
      <c r="P23" s="108"/>
      <c r="Q23" s="106"/>
      <c r="R23" s="108"/>
      <c r="S23" s="106">
        <v>3</v>
      </c>
      <c r="T23" s="108"/>
      <c r="U23" s="112">
        <f t="shared" si="0"/>
        <v>34</v>
      </c>
      <c r="V23" s="129">
        <f t="shared" si="1"/>
        <v>36</v>
      </c>
    </row>
    <row r="24" spans="2:22" ht="18" customHeight="1">
      <c r="B24" s="1217"/>
      <c r="C24" s="71" t="s">
        <v>19</v>
      </c>
      <c r="D24" s="156">
        <v>1</v>
      </c>
      <c r="E24" s="156"/>
      <c r="F24" s="156"/>
      <c r="G24" s="148"/>
      <c r="H24" s="163"/>
      <c r="I24" s="148"/>
      <c r="J24" s="163"/>
      <c r="K24" s="148"/>
      <c r="L24" s="168"/>
      <c r="M24" s="148"/>
      <c r="N24" s="163"/>
      <c r="O24" s="148"/>
      <c r="P24" s="163"/>
      <c r="Q24" s="148"/>
      <c r="R24" s="163"/>
      <c r="S24" s="148"/>
      <c r="T24" s="163"/>
      <c r="U24" s="112">
        <f t="shared" si="0"/>
        <v>1</v>
      </c>
      <c r="V24" s="129"/>
    </row>
    <row r="25" spans="2:22" ht="18" customHeight="1">
      <c r="B25" s="1217"/>
      <c r="C25" s="71" t="s">
        <v>20</v>
      </c>
      <c r="D25" s="105">
        <v>1</v>
      </c>
      <c r="E25" s="105"/>
      <c r="F25" s="105">
        <v>13</v>
      </c>
      <c r="G25" s="106">
        <v>6</v>
      </c>
      <c r="H25" s="108">
        <v>47</v>
      </c>
      <c r="I25" s="106"/>
      <c r="J25" s="108"/>
      <c r="K25" s="106">
        <v>10</v>
      </c>
      <c r="L25" s="108"/>
      <c r="M25" s="106"/>
      <c r="N25" s="108"/>
      <c r="O25" s="106"/>
      <c r="P25" s="108"/>
      <c r="Q25" s="106">
        <v>3</v>
      </c>
      <c r="R25" s="108"/>
      <c r="S25" s="106"/>
      <c r="T25" s="108"/>
      <c r="U25" s="112">
        <v>33</v>
      </c>
      <c r="V25" s="129">
        <v>47</v>
      </c>
    </row>
    <row r="26" spans="2:22" ht="18" customHeight="1">
      <c r="B26" s="1217"/>
      <c r="C26" s="71" t="s">
        <v>21</v>
      </c>
      <c r="D26" s="156">
        <v>2</v>
      </c>
      <c r="E26" s="156"/>
      <c r="F26" s="156">
        <v>4</v>
      </c>
      <c r="G26" s="106">
        <v>31</v>
      </c>
      <c r="H26" s="163"/>
      <c r="I26" s="148"/>
      <c r="J26" s="163"/>
      <c r="K26" s="148">
        <v>16</v>
      </c>
      <c r="L26" s="168"/>
      <c r="M26" s="148">
        <v>13</v>
      </c>
      <c r="N26" s="163"/>
      <c r="O26" s="106">
        <v>3</v>
      </c>
      <c r="P26" s="163"/>
      <c r="Q26" s="148"/>
      <c r="R26" s="163"/>
      <c r="S26" s="148"/>
      <c r="T26" s="163"/>
      <c r="U26" s="112">
        <f t="shared" si="0"/>
        <v>69</v>
      </c>
      <c r="V26" s="129"/>
    </row>
    <row r="27" spans="2:22" ht="18" customHeight="1">
      <c r="B27" s="1217"/>
      <c r="C27" s="11" t="s">
        <v>22</v>
      </c>
      <c r="D27" s="111">
        <v>2</v>
      </c>
      <c r="E27" s="111"/>
      <c r="F27" s="111">
        <v>14</v>
      </c>
      <c r="G27" s="112">
        <v>17</v>
      </c>
      <c r="H27" s="114"/>
      <c r="I27" s="112"/>
      <c r="J27" s="114"/>
      <c r="K27" s="112"/>
      <c r="L27" s="114"/>
      <c r="M27" s="112">
        <v>7</v>
      </c>
      <c r="N27" s="114"/>
      <c r="O27" s="112"/>
      <c r="P27" s="114"/>
      <c r="Q27" s="112"/>
      <c r="R27" s="114"/>
      <c r="S27" s="112"/>
      <c r="T27" s="114"/>
      <c r="U27" s="112">
        <f t="shared" si="0"/>
        <v>40</v>
      </c>
      <c r="V27" s="129"/>
    </row>
    <row r="28" spans="2:22" ht="18" customHeight="1">
      <c r="B28" s="1217"/>
      <c r="C28" s="71" t="s">
        <v>23</v>
      </c>
      <c r="D28" s="105">
        <v>2</v>
      </c>
      <c r="E28" s="105"/>
      <c r="F28" s="105">
        <v>4</v>
      </c>
      <c r="G28" s="106">
        <v>25</v>
      </c>
      <c r="H28" s="108"/>
      <c r="I28" s="106"/>
      <c r="J28" s="108"/>
      <c r="K28" s="106">
        <v>9</v>
      </c>
      <c r="L28" s="108">
        <v>1</v>
      </c>
      <c r="M28" s="106">
        <v>5</v>
      </c>
      <c r="N28" s="108">
        <v>2</v>
      </c>
      <c r="O28" s="106"/>
      <c r="P28" s="108"/>
      <c r="Q28" s="106"/>
      <c r="R28" s="108"/>
      <c r="S28" s="106"/>
      <c r="T28" s="108"/>
      <c r="U28" s="112">
        <f t="shared" si="0"/>
        <v>45</v>
      </c>
      <c r="V28" s="129">
        <f t="shared" si="1"/>
        <v>3</v>
      </c>
    </row>
    <row r="29" spans="2:22" ht="18" customHeight="1">
      <c r="B29" s="1217"/>
      <c r="C29" s="71" t="s">
        <v>24</v>
      </c>
      <c r="D29" s="105"/>
      <c r="E29" s="105"/>
      <c r="F29" s="105">
        <v>12</v>
      </c>
      <c r="G29" s="106"/>
      <c r="H29" s="108"/>
      <c r="I29" s="106"/>
      <c r="J29" s="108"/>
      <c r="K29" s="106"/>
      <c r="L29" s="108"/>
      <c r="M29" s="106"/>
      <c r="N29" s="108"/>
      <c r="O29" s="106"/>
      <c r="P29" s="108"/>
      <c r="Q29" s="106">
        <v>2</v>
      </c>
      <c r="R29" s="108">
        <v>1</v>
      </c>
      <c r="S29" s="106"/>
      <c r="T29" s="108"/>
      <c r="U29" s="112">
        <f t="shared" si="0"/>
        <v>14</v>
      </c>
      <c r="V29" s="129">
        <f t="shared" si="1"/>
        <v>1</v>
      </c>
    </row>
    <row r="30" spans="2:22" ht="18" customHeight="1">
      <c r="B30" s="1217"/>
      <c r="C30" s="71" t="s">
        <v>25</v>
      </c>
      <c r="D30" s="105">
        <v>2</v>
      </c>
      <c r="E30" s="105"/>
      <c r="F30" s="105">
        <v>9</v>
      </c>
      <c r="G30" s="106">
        <v>9</v>
      </c>
      <c r="H30" s="108">
        <v>10</v>
      </c>
      <c r="I30" s="106"/>
      <c r="J30" s="108"/>
      <c r="K30" s="106">
        <v>3</v>
      </c>
      <c r="L30" s="108"/>
      <c r="M30" s="106"/>
      <c r="N30" s="108">
        <v>3</v>
      </c>
      <c r="O30" s="106"/>
      <c r="P30" s="108"/>
      <c r="Q30" s="106"/>
      <c r="R30" s="108"/>
      <c r="S30" s="106"/>
      <c r="T30" s="108"/>
      <c r="U30" s="112">
        <f t="shared" si="0"/>
        <v>23</v>
      </c>
      <c r="V30" s="129">
        <f t="shared" si="1"/>
        <v>13</v>
      </c>
    </row>
    <row r="31" spans="2:22" ht="18" customHeight="1">
      <c r="B31" s="1217"/>
      <c r="C31" s="11" t="s">
        <v>26</v>
      </c>
      <c r="D31" s="105"/>
      <c r="E31" s="105"/>
      <c r="F31" s="105">
        <v>10</v>
      </c>
      <c r="G31" s="106">
        <v>15</v>
      </c>
      <c r="H31" s="108"/>
      <c r="I31" s="106"/>
      <c r="J31" s="108"/>
      <c r="K31" s="106"/>
      <c r="L31" s="108"/>
      <c r="M31" s="106">
        <v>10</v>
      </c>
      <c r="N31" s="108"/>
      <c r="O31" s="106"/>
      <c r="P31" s="108"/>
      <c r="Q31" s="106"/>
      <c r="R31" s="108"/>
      <c r="S31" s="106"/>
      <c r="T31" s="108"/>
      <c r="U31" s="112">
        <f t="shared" si="0"/>
        <v>35</v>
      </c>
      <c r="V31" s="129"/>
    </row>
    <row r="32" spans="2:22" ht="18" customHeight="1">
      <c r="B32" s="1217"/>
      <c r="C32" s="71" t="s">
        <v>27</v>
      </c>
      <c r="D32" s="105">
        <v>2</v>
      </c>
      <c r="E32" s="105"/>
      <c r="F32" s="105">
        <v>1</v>
      </c>
      <c r="G32" s="106">
        <v>7</v>
      </c>
      <c r="H32" s="108">
        <v>2</v>
      </c>
      <c r="I32" s="106"/>
      <c r="J32" s="108"/>
      <c r="K32" s="106">
        <v>7</v>
      </c>
      <c r="L32" s="108"/>
      <c r="M32" s="106">
        <v>5</v>
      </c>
      <c r="N32" s="108">
        <v>1</v>
      </c>
      <c r="O32" s="106"/>
      <c r="P32" s="108"/>
      <c r="Q32" s="106"/>
      <c r="R32" s="108"/>
      <c r="S32" s="106"/>
      <c r="T32" s="108"/>
      <c r="U32" s="112">
        <f t="shared" si="0"/>
        <v>22</v>
      </c>
      <c r="V32" s="129">
        <f t="shared" si="1"/>
        <v>3</v>
      </c>
    </row>
    <row r="33" spans="2:22" ht="18" customHeight="1">
      <c r="B33" s="1217"/>
      <c r="C33" s="68" t="s">
        <v>28</v>
      </c>
      <c r="D33" s="111"/>
      <c r="E33" s="111"/>
      <c r="F33" s="111">
        <v>5</v>
      </c>
      <c r="G33" s="112">
        <v>6</v>
      </c>
      <c r="H33" s="114">
        <v>1</v>
      </c>
      <c r="I33" s="112"/>
      <c r="J33" s="114"/>
      <c r="K33" s="112"/>
      <c r="L33" s="114"/>
      <c r="M33" s="112">
        <v>4</v>
      </c>
      <c r="N33" s="114">
        <v>2</v>
      </c>
      <c r="O33" s="112"/>
      <c r="P33" s="114"/>
      <c r="Q33" s="112"/>
      <c r="R33" s="114"/>
      <c r="S33" s="112">
        <v>2</v>
      </c>
      <c r="T33" s="114">
        <v>2</v>
      </c>
      <c r="U33" s="112">
        <f t="shared" si="0"/>
        <v>17</v>
      </c>
      <c r="V33" s="129">
        <f t="shared" si="1"/>
        <v>5</v>
      </c>
    </row>
    <row r="34" spans="2:22" ht="18" customHeight="1">
      <c r="B34" s="1217"/>
      <c r="C34" s="11" t="s">
        <v>29</v>
      </c>
      <c r="D34" s="111"/>
      <c r="E34" s="111"/>
      <c r="F34" s="111">
        <v>9</v>
      </c>
      <c r="G34" s="112"/>
      <c r="H34" s="114">
        <v>3</v>
      </c>
      <c r="I34" s="112"/>
      <c r="J34" s="114"/>
      <c r="K34" s="112"/>
      <c r="L34" s="114">
        <v>1</v>
      </c>
      <c r="M34" s="112"/>
      <c r="N34" s="114"/>
      <c r="O34" s="112"/>
      <c r="P34" s="114"/>
      <c r="Q34" s="112"/>
      <c r="R34" s="114"/>
      <c r="S34" s="112"/>
      <c r="T34" s="114"/>
      <c r="U34" s="112">
        <f t="shared" si="0"/>
        <v>9</v>
      </c>
      <c r="V34" s="129">
        <f t="shared" si="1"/>
        <v>4</v>
      </c>
    </row>
    <row r="35" spans="2:22" ht="18" customHeight="1">
      <c r="B35" s="1217"/>
      <c r="C35" s="71" t="s">
        <v>30</v>
      </c>
      <c r="D35" s="105"/>
      <c r="E35" s="105"/>
      <c r="F35" s="105">
        <v>4</v>
      </c>
      <c r="G35" s="106"/>
      <c r="H35" s="108">
        <v>1</v>
      </c>
      <c r="I35" s="106"/>
      <c r="J35" s="108"/>
      <c r="K35" s="106">
        <v>3</v>
      </c>
      <c r="L35" s="108">
        <v>1</v>
      </c>
      <c r="M35" s="106">
        <v>2</v>
      </c>
      <c r="N35" s="108">
        <v>1</v>
      </c>
      <c r="O35" s="106"/>
      <c r="P35" s="108"/>
      <c r="Q35" s="106"/>
      <c r="R35" s="108"/>
      <c r="S35" s="106"/>
      <c r="T35" s="108"/>
      <c r="U35" s="112">
        <f t="shared" si="0"/>
        <v>9</v>
      </c>
      <c r="V35" s="129">
        <f t="shared" si="1"/>
        <v>3</v>
      </c>
    </row>
    <row r="36" spans="2:22" ht="18" customHeight="1">
      <c r="B36" s="1217"/>
      <c r="C36" s="71" t="s">
        <v>31</v>
      </c>
      <c r="D36" s="156"/>
      <c r="E36" s="156"/>
      <c r="F36" s="156">
        <v>6</v>
      </c>
      <c r="G36" s="148">
        <v>2</v>
      </c>
      <c r="H36" s="163"/>
      <c r="I36" s="148"/>
      <c r="J36" s="163"/>
      <c r="K36" s="148">
        <v>1</v>
      </c>
      <c r="L36" s="168"/>
      <c r="M36" s="148"/>
      <c r="N36" s="163"/>
      <c r="O36" s="148"/>
      <c r="P36" s="163"/>
      <c r="Q36" s="148"/>
      <c r="R36" s="163"/>
      <c r="S36" s="148"/>
      <c r="T36" s="163"/>
      <c r="U36" s="112">
        <f t="shared" si="0"/>
        <v>9</v>
      </c>
      <c r="V36" s="129"/>
    </row>
    <row r="37" spans="2:22" ht="18" customHeight="1">
      <c r="B37" s="1217"/>
      <c r="C37" s="71" t="s">
        <v>32</v>
      </c>
      <c r="D37" s="105">
        <v>2</v>
      </c>
      <c r="E37" s="105"/>
      <c r="F37" s="105">
        <v>6</v>
      </c>
      <c r="G37" s="106">
        <v>5</v>
      </c>
      <c r="H37" s="108"/>
      <c r="I37" s="106"/>
      <c r="J37" s="108"/>
      <c r="K37" s="106">
        <v>7</v>
      </c>
      <c r="L37" s="108"/>
      <c r="M37" s="106"/>
      <c r="N37" s="108"/>
      <c r="O37" s="106"/>
      <c r="P37" s="108"/>
      <c r="Q37" s="106"/>
      <c r="R37" s="108"/>
      <c r="S37" s="106">
        <v>1</v>
      </c>
      <c r="T37" s="108"/>
      <c r="U37" s="112">
        <f t="shared" si="0"/>
        <v>21</v>
      </c>
      <c r="V37" s="129"/>
    </row>
    <row r="38" spans="2:22" ht="18" customHeight="1">
      <c r="B38" s="1217"/>
      <c r="C38" s="71" t="s">
        <v>33</v>
      </c>
      <c r="D38" s="105">
        <v>1</v>
      </c>
      <c r="E38" s="105"/>
      <c r="F38" s="105">
        <v>6</v>
      </c>
      <c r="G38" s="106"/>
      <c r="H38" s="108">
        <v>3</v>
      </c>
      <c r="I38" s="106"/>
      <c r="J38" s="108"/>
      <c r="K38" s="106">
        <v>1</v>
      </c>
      <c r="L38" s="108">
        <v>1</v>
      </c>
      <c r="M38" s="106"/>
      <c r="N38" s="108"/>
      <c r="O38" s="106"/>
      <c r="P38" s="108"/>
      <c r="Q38" s="106"/>
      <c r="R38" s="108"/>
      <c r="S38" s="106"/>
      <c r="T38" s="108"/>
      <c r="U38" s="112">
        <f t="shared" si="0"/>
        <v>8</v>
      </c>
      <c r="V38" s="129">
        <f t="shared" si="1"/>
        <v>4</v>
      </c>
    </row>
    <row r="39" spans="2:22" ht="18" customHeight="1">
      <c r="B39" s="1217"/>
      <c r="C39" s="11" t="s">
        <v>34</v>
      </c>
      <c r="D39" s="111"/>
      <c r="E39" s="111"/>
      <c r="F39" s="111">
        <v>7</v>
      </c>
      <c r="G39" s="112">
        <v>3</v>
      </c>
      <c r="H39" s="114"/>
      <c r="I39" s="112"/>
      <c r="J39" s="114"/>
      <c r="K39" s="112">
        <v>3</v>
      </c>
      <c r="L39" s="114"/>
      <c r="M39" s="112">
        <v>3</v>
      </c>
      <c r="N39" s="114"/>
      <c r="O39" s="112"/>
      <c r="P39" s="114"/>
      <c r="Q39" s="112"/>
      <c r="R39" s="114"/>
      <c r="S39" s="112">
        <v>3</v>
      </c>
      <c r="T39" s="114"/>
      <c r="U39" s="112">
        <f t="shared" si="0"/>
        <v>19</v>
      </c>
      <c r="V39" s="129"/>
    </row>
    <row r="40" spans="2:22" ht="18" customHeight="1">
      <c r="B40" s="1217"/>
      <c r="C40" s="71" t="s">
        <v>35</v>
      </c>
      <c r="D40" s="105"/>
      <c r="E40" s="105"/>
      <c r="F40" s="105">
        <v>4</v>
      </c>
      <c r="G40" s="106">
        <v>2</v>
      </c>
      <c r="H40" s="108">
        <v>1</v>
      </c>
      <c r="I40" s="106"/>
      <c r="J40" s="108"/>
      <c r="K40" s="106">
        <v>4</v>
      </c>
      <c r="L40" s="108"/>
      <c r="M40" s="106">
        <v>3</v>
      </c>
      <c r="N40" s="108"/>
      <c r="O40" s="106"/>
      <c r="P40" s="108"/>
      <c r="Q40" s="106"/>
      <c r="R40" s="108"/>
      <c r="S40" s="106"/>
      <c r="T40" s="108">
        <v>2</v>
      </c>
      <c r="U40" s="112">
        <f t="shared" si="0"/>
        <v>13</v>
      </c>
      <c r="V40" s="129">
        <f t="shared" si="1"/>
        <v>3</v>
      </c>
    </row>
    <row r="41" spans="2:22" ht="18" customHeight="1">
      <c r="B41" s="1217"/>
      <c r="C41" s="71" t="s">
        <v>36</v>
      </c>
      <c r="D41" s="105">
        <v>1</v>
      </c>
      <c r="E41" s="105"/>
      <c r="F41" s="105">
        <v>6</v>
      </c>
      <c r="G41" s="106">
        <v>3</v>
      </c>
      <c r="H41" s="108">
        <v>1</v>
      </c>
      <c r="I41" s="106"/>
      <c r="J41" s="108"/>
      <c r="K41" s="106">
        <v>5</v>
      </c>
      <c r="L41" s="108">
        <v>1</v>
      </c>
      <c r="M41" s="106"/>
      <c r="N41" s="108"/>
      <c r="O41" s="106"/>
      <c r="P41" s="108"/>
      <c r="Q41" s="106"/>
      <c r="R41" s="108"/>
      <c r="S41" s="106">
        <v>1</v>
      </c>
      <c r="T41" s="108">
        <v>1</v>
      </c>
      <c r="U41" s="112">
        <f t="shared" si="0"/>
        <v>16</v>
      </c>
      <c r="V41" s="129">
        <f t="shared" si="1"/>
        <v>3</v>
      </c>
    </row>
    <row r="42" spans="2:22" ht="18" customHeight="1">
      <c r="B42" s="1218"/>
      <c r="C42" s="19" t="s">
        <v>37</v>
      </c>
      <c r="D42" s="122"/>
      <c r="E42" s="122"/>
      <c r="F42" s="122">
        <v>4</v>
      </c>
      <c r="G42" s="123"/>
      <c r="H42" s="124">
        <v>1</v>
      </c>
      <c r="I42" s="123"/>
      <c r="J42" s="124"/>
      <c r="K42" s="123"/>
      <c r="L42" s="124">
        <v>3</v>
      </c>
      <c r="M42" s="123"/>
      <c r="N42" s="124"/>
      <c r="O42" s="123"/>
      <c r="P42" s="124"/>
      <c r="Q42" s="123"/>
      <c r="R42" s="124"/>
      <c r="S42" s="123"/>
      <c r="T42" s="124"/>
      <c r="U42" s="123">
        <f t="shared" si="0"/>
        <v>4</v>
      </c>
      <c r="V42" s="194">
        <f t="shared" si="1"/>
        <v>4</v>
      </c>
    </row>
    <row r="43" spans="2:22" ht="6" customHeight="1"/>
    <row r="44" spans="2:22" ht="6" customHeight="1"/>
    <row r="45" spans="2:22" ht="18" customHeight="1">
      <c r="B45" s="1211"/>
      <c r="C45" s="1219"/>
      <c r="D45" s="1224" t="s">
        <v>69</v>
      </c>
      <c r="E45" s="1225"/>
      <c r="F45" s="1226"/>
      <c r="G45" s="1224" t="s">
        <v>70</v>
      </c>
      <c r="H45" s="1225"/>
      <c r="I45" s="1225"/>
      <c r="J45" s="1225"/>
      <c r="K45" s="1225"/>
      <c r="L45" s="1225"/>
      <c r="M45" s="1225"/>
      <c r="N45" s="1225"/>
      <c r="O45" s="1225"/>
      <c r="P45" s="1225"/>
      <c r="Q45" s="1225"/>
      <c r="R45" s="1225"/>
      <c r="S45" s="1225"/>
      <c r="T45" s="1226"/>
      <c r="U45" s="1231" t="s">
        <v>71</v>
      </c>
      <c r="V45" s="1232"/>
    </row>
    <row r="46" spans="2:22" ht="31.5" customHeight="1">
      <c r="B46" s="1220"/>
      <c r="C46" s="1221"/>
      <c r="D46" s="1229" t="s">
        <v>151</v>
      </c>
      <c r="E46" s="1229" t="s">
        <v>152</v>
      </c>
      <c r="F46" s="1229" t="s">
        <v>153</v>
      </c>
      <c r="G46" s="1227" t="s">
        <v>72</v>
      </c>
      <c r="H46" s="1228"/>
      <c r="I46" s="1227" t="s">
        <v>154</v>
      </c>
      <c r="J46" s="1228"/>
      <c r="K46" s="1227" t="s">
        <v>73</v>
      </c>
      <c r="L46" s="1228"/>
      <c r="M46" s="1227" t="s">
        <v>74</v>
      </c>
      <c r="N46" s="1228"/>
      <c r="O46" s="1227" t="s">
        <v>75</v>
      </c>
      <c r="P46" s="1228"/>
      <c r="Q46" s="1227" t="s">
        <v>76</v>
      </c>
      <c r="R46" s="1228"/>
      <c r="S46" s="1227" t="s">
        <v>77</v>
      </c>
      <c r="T46" s="1228"/>
      <c r="U46" s="1233"/>
      <c r="V46" s="1234"/>
    </row>
    <row r="47" spans="2:22" ht="18" customHeight="1">
      <c r="B47" s="1222"/>
      <c r="C47" s="1223"/>
      <c r="D47" s="1230"/>
      <c r="E47" s="1230"/>
      <c r="F47" s="1230"/>
      <c r="G47" s="2"/>
      <c r="H47" s="9" t="s">
        <v>78</v>
      </c>
      <c r="I47" s="2"/>
      <c r="J47" s="9" t="s">
        <v>78</v>
      </c>
      <c r="K47" s="2"/>
      <c r="L47" s="9" t="s">
        <v>78</v>
      </c>
      <c r="M47" s="2"/>
      <c r="N47" s="9" t="s">
        <v>78</v>
      </c>
      <c r="O47" s="2"/>
      <c r="P47" s="9" t="s">
        <v>78</v>
      </c>
      <c r="Q47" s="2"/>
      <c r="R47" s="9" t="s">
        <v>78</v>
      </c>
      <c r="S47" s="2"/>
      <c r="T47" s="9" t="s">
        <v>78</v>
      </c>
      <c r="U47" s="4"/>
      <c r="V47" s="9" t="s">
        <v>78</v>
      </c>
    </row>
    <row r="48" spans="2:22" ht="18" customHeight="1">
      <c r="B48" s="1216" t="s">
        <v>38</v>
      </c>
      <c r="C48" s="18" t="s">
        <v>39</v>
      </c>
      <c r="D48" s="103">
        <v>1</v>
      </c>
      <c r="E48" s="139"/>
      <c r="F48" s="175">
        <v>6</v>
      </c>
      <c r="G48" s="174">
        <v>5</v>
      </c>
      <c r="H48" s="176">
        <v>1</v>
      </c>
      <c r="I48" s="126"/>
      <c r="J48" s="125">
        <v>1</v>
      </c>
      <c r="K48" s="127">
        <v>7</v>
      </c>
      <c r="L48" s="176">
        <v>1</v>
      </c>
      <c r="M48" s="126">
        <v>18</v>
      </c>
      <c r="N48" s="125">
        <v>3</v>
      </c>
      <c r="O48" s="127"/>
      <c r="P48" s="176"/>
      <c r="Q48" s="126"/>
      <c r="R48" s="125"/>
      <c r="S48" s="127">
        <v>1</v>
      </c>
      <c r="T48" s="176">
        <v>1</v>
      </c>
      <c r="U48" s="193">
        <f t="shared" ref="U48:U49" si="2">SUM(D48:G48,I48,K48,M48,O48,Q48,S48)</f>
        <v>38</v>
      </c>
      <c r="V48" s="125">
        <f t="shared" ref="V48:V49" si="3">SUM(H48,J48,L48,N48,P48,R48,T48)</f>
        <v>7</v>
      </c>
    </row>
    <row r="49" spans="2:22" ht="18" customHeight="1">
      <c r="B49" s="1217"/>
      <c r="C49" s="68" t="s">
        <v>40</v>
      </c>
      <c r="D49" s="105">
        <v>1</v>
      </c>
      <c r="E49" s="130"/>
      <c r="F49" s="111">
        <v>47</v>
      </c>
      <c r="G49" s="109">
        <v>17</v>
      </c>
      <c r="H49" s="177">
        <v>2</v>
      </c>
      <c r="I49" s="106"/>
      <c r="J49" s="129"/>
      <c r="K49" s="109">
        <v>11</v>
      </c>
      <c r="L49" s="177"/>
      <c r="M49" s="106">
        <v>2</v>
      </c>
      <c r="N49" s="129"/>
      <c r="O49" s="109"/>
      <c r="P49" s="177"/>
      <c r="Q49" s="106"/>
      <c r="R49" s="129"/>
      <c r="S49" s="109"/>
      <c r="T49" s="177"/>
      <c r="U49" s="112">
        <f t="shared" si="2"/>
        <v>78</v>
      </c>
      <c r="V49" s="129">
        <f t="shared" si="3"/>
        <v>2</v>
      </c>
    </row>
    <row r="50" spans="2:22" ht="18" customHeight="1">
      <c r="B50" s="1217"/>
      <c r="C50" s="71" t="s">
        <v>41</v>
      </c>
      <c r="D50" s="105"/>
      <c r="E50" s="130"/>
      <c r="F50" s="105">
        <v>12</v>
      </c>
      <c r="G50" s="109">
        <v>32</v>
      </c>
      <c r="H50" s="178"/>
      <c r="I50" s="106"/>
      <c r="J50" s="131"/>
      <c r="K50" s="109">
        <v>6</v>
      </c>
      <c r="L50" s="178"/>
      <c r="M50" s="106">
        <v>4</v>
      </c>
      <c r="N50" s="131"/>
      <c r="O50" s="109"/>
      <c r="P50" s="178"/>
      <c r="Q50" s="106"/>
      <c r="R50" s="131">
        <v>8</v>
      </c>
      <c r="S50" s="109"/>
      <c r="T50" s="178"/>
      <c r="U50" s="112">
        <f t="shared" ref="U50:U73" si="4">SUM(D50:G50,I50,K50,M50,O50,Q50,S50)</f>
        <v>54</v>
      </c>
      <c r="V50" s="129">
        <f t="shared" ref="V50:V73" si="5">SUM(H50,J50,L50,N50,P50,R50,T50)</f>
        <v>8</v>
      </c>
    </row>
    <row r="51" spans="2:22" ht="18" customHeight="1">
      <c r="B51" s="1217"/>
      <c r="C51" s="71" t="s">
        <v>42</v>
      </c>
      <c r="D51" s="105"/>
      <c r="E51" s="130"/>
      <c r="F51" s="105">
        <v>8</v>
      </c>
      <c r="G51" s="109"/>
      <c r="H51" s="178">
        <v>3</v>
      </c>
      <c r="I51" s="106"/>
      <c r="J51" s="131"/>
      <c r="K51" s="109"/>
      <c r="L51" s="178">
        <v>3</v>
      </c>
      <c r="M51" s="106">
        <v>1</v>
      </c>
      <c r="N51" s="131">
        <v>2</v>
      </c>
      <c r="O51" s="109"/>
      <c r="P51" s="178"/>
      <c r="Q51" s="106"/>
      <c r="R51" s="131"/>
      <c r="S51" s="109">
        <v>1</v>
      </c>
      <c r="T51" s="178">
        <v>2</v>
      </c>
      <c r="U51" s="112">
        <f t="shared" si="4"/>
        <v>10</v>
      </c>
      <c r="V51" s="129">
        <f t="shared" si="5"/>
        <v>10</v>
      </c>
    </row>
    <row r="52" spans="2:22" ht="18" customHeight="1">
      <c r="B52" s="1217"/>
      <c r="C52" s="11" t="s">
        <v>43</v>
      </c>
      <c r="D52" s="156"/>
      <c r="E52" s="158"/>
      <c r="F52" s="156">
        <v>6</v>
      </c>
      <c r="G52" s="154">
        <v>1</v>
      </c>
      <c r="H52" s="165">
        <v>2</v>
      </c>
      <c r="I52" s="148"/>
      <c r="J52" s="163"/>
      <c r="K52" s="154"/>
      <c r="L52" s="181"/>
      <c r="M52" s="148"/>
      <c r="N52" s="163"/>
      <c r="O52" s="154"/>
      <c r="P52" s="165"/>
      <c r="Q52" s="148"/>
      <c r="R52" s="163"/>
      <c r="S52" s="154"/>
      <c r="T52" s="165"/>
      <c r="U52" s="112">
        <f t="shared" si="4"/>
        <v>7</v>
      </c>
      <c r="V52" s="129">
        <f t="shared" si="5"/>
        <v>2</v>
      </c>
    </row>
    <row r="53" spans="2:22" ht="18" customHeight="1">
      <c r="B53" s="1217"/>
      <c r="C53" s="71" t="s">
        <v>44</v>
      </c>
      <c r="D53" s="105"/>
      <c r="E53" s="130"/>
      <c r="F53" s="105">
        <v>6</v>
      </c>
      <c r="G53" s="109">
        <v>4</v>
      </c>
      <c r="H53" s="178"/>
      <c r="I53" s="106"/>
      <c r="J53" s="131"/>
      <c r="K53" s="109"/>
      <c r="L53" s="178"/>
      <c r="M53" s="106">
        <v>2</v>
      </c>
      <c r="N53" s="131"/>
      <c r="O53" s="109"/>
      <c r="P53" s="178"/>
      <c r="Q53" s="106">
        <v>1</v>
      </c>
      <c r="R53" s="131"/>
      <c r="S53" s="109"/>
      <c r="T53" s="178"/>
      <c r="U53" s="112">
        <f t="shared" si="4"/>
        <v>13</v>
      </c>
      <c r="V53" s="129"/>
    </row>
    <row r="54" spans="2:22" ht="18" customHeight="1">
      <c r="B54" s="1217"/>
      <c r="C54" s="71" t="s">
        <v>45</v>
      </c>
      <c r="D54" s="156"/>
      <c r="E54" s="158"/>
      <c r="F54" s="156">
        <v>9</v>
      </c>
      <c r="G54" s="154">
        <v>4</v>
      </c>
      <c r="H54" s="165"/>
      <c r="I54" s="148"/>
      <c r="J54" s="163"/>
      <c r="K54" s="154">
        <v>5</v>
      </c>
      <c r="L54" s="181"/>
      <c r="M54" s="148"/>
      <c r="N54" s="163">
        <v>1</v>
      </c>
      <c r="O54" s="154"/>
      <c r="P54" s="165"/>
      <c r="Q54" s="148"/>
      <c r="R54" s="163"/>
      <c r="S54" s="154"/>
      <c r="T54" s="165"/>
      <c r="U54" s="112">
        <f t="shared" si="4"/>
        <v>18</v>
      </c>
      <c r="V54" s="129">
        <f t="shared" si="5"/>
        <v>1</v>
      </c>
    </row>
    <row r="55" spans="2:22" ht="18" customHeight="1">
      <c r="B55" s="1217"/>
      <c r="C55" s="11" t="s">
        <v>46</v>
      </c>
      <c r="D55" s="132"/>
      <c r="E55" s="128"/>
      <c r="F55" s="111"/>
      <c r="G55" s="115"/>
      <c r="H55" s="177">
        <v>5</v>
      </c>
      <c r="I55" s="112"/>
      <c r="J55" s="129"/>
      <c r="K55" s="115">
        <v>6</v>
      </c>
      <c r="L55" s="177">
        <v>3</v>
      </c>
      <c r="M55" s="112">
        <v>1</v>
      </c>
      <c r="N55" s="129">
        <v>1</v>
      </c>
      <c r="O55" s="115"/>
      <c r="P55" s="177"/>
      <c r="Q55" s="112"/>
      <c r="R55" s="129"/>
      <c r="S55" s="115">
        <v>4</v>
      </c>
      <c r="T55" s="182"/>
      <c r="U55" s="112">
        <f t="shared" si="4"/>
        <v>11</v>
      </c>
      <c r="V55" s="129">
        <f t="shared" si="5"/>
        <v>9</v>
      </c>
    </row>
    <row r="56" spans="2:22" ht="18" customHeight="1">
      <c r="B56" s="1217"/>
      <c r="C56" s="71" t="s">
        <v>47</v>
      </c>
      <c r="D56" s="156"/>
      <c r="E56" s="158"/>
      <c r="F56" s="156">
        <v>3</v>
      </c>
      <c r="G56" s="154"/>
      <c r="H56" s="165">
        <v>1</v>
      </c>
      <c r="I56" s="148"/>
      <c r="J56" s="163">
        <v>1</v>
      </c>
      <c r="K56" s="154"/>
      <c r="L56" s="181">
        <v>1</v>
      </c>
      <c r="M56" s="148"/>
      <c r="N56" s="163">
        <v>1</v>
      </c>
      <c r="O56" s="154"/>
      <c r="P56" s="165"/>
      <c r="Q56" s="148"/>
      <c r="R56" s="163"/>
      <c r="S56" s="154"/>
      <c r="T56" s="165">
        <v>1</v>
      </c>
      <c r="U56" s="112">
        <f t="shared" si="4"/>
        <v>3</v>
      </c>
      <c r="V56" s="129">
        <f t="shared" si="5"/>
        <v>5</v>
      </c>
    </row>
    <row r="57" spans="2:22" ht="18" customHeight="1">
      <c r="B57" s="1217"/>
      <c r="C57" s="11" t="s">
        <v>48</v>
      </c>
      <c r="D57" s="133"/>
      <c r="E57" s="173"/>
      <c r="F57" s="133">
        <v>4</v>
      </c>
      <c r="G57" s="137">
        <v>5</v>
      </c>
      <c r="H57" s="135"/>
      <c r="I57" s="134"/>
      <c r="J57" s="136"/>
      <c r="K57" s="137"/>
      <c r="L57" s="138"/>
      <c r="M57" s="134"/>
      <c r="N57" s="136"/>
      <c r="O57" s="137"/>
      <c r="P57" s="135"/>
      <c r="Q57" s="134"/>
      <c r="R57" s="136"/>
      <c r="S57" s="137"/>
      <c r="T57" s="135">
        <v>1</v>
      </c>
      <c r="U57" s="112">
        <f t="shared" si="4"/>
        <v>9</v>
      </c>
      <c r="V57" s="129">
        <f t="shared" si="5"/>
        <v>1</v>
      </c>
    </row>
    <row r="58" spans="2:22" ht="18" customHeight="1">
      <c r="B58" s="1217"/>
      <c r="C58" s="68" t="s">
        <v>49</v>
      </c>
      <c r="D58" s="111"/>
      <c r="E58" s="128"/>
      <c r="F58" s="111">
        <v>4</v>
      </c>
      <c r="G58" s="115"/>
      <c r="H58" s="177"/>
      <c r="I58" s="112"/>
      <c r="J58" s="129"/>
      <c r="K58" s="115"/>
      <c r="L58" s="177"/>
      <c r="M58" s="112"/>
      <c r="N58" s="129"/>
      <c r="O58" s="115"/>
      <c r="P58" s="177"/>
      <c r="Q58" s="112"/>
      <c r="R58" s="129"/>
      <c r="S58" s="115"/>
      <c r="T58" s="177"/>
      <c r="U58" s="112">
        <f t="shared" si="4"/>
        <v>4</v>
      </c>
      <c r="V58" s="129">
        <f t="shared" si="5"/>
        <v>0</v>
      </c>
    </row>
    <row r="59" spans="2:22" ht="18" customHeight="1">
      <c r="B59" s="1218"/>
      <c r="C59" s="71" t="s">
        <v>50</v>
      </c>
      <c r="D59" s="183"/>
      <c r="E59" s="184"/>
      <c r="F59" s="183">
        <v>7</v>
      </c>
      <c r="G59" s="185"/>
      <c r="H59" s="186">
        <v>6</v>
      </c>
      <c r="I59" s="187"/>
      <c r="J59" s="188"/>
      <c r="K59" s="185"/>
      <c r="L59" s="189"/>
      <c r="M59" s="187"/>
      <c r="N59" s="188"/>
      <c r="O59" s="185"/>
      <c r="P59" s="186"/>
      <c r="Q59" s="187"/>
      <c r="R59" s="188"/>
      <c r="S59" s="185"/>
      <c r="T59" s="186"/>
      <c r="U59" s="190">
        <f t="shared" si="4"/>
        <v>7</v>
      </c>
      <c r="V59" s="191">
        <f t="shared" si="5"/>
        <v>6</v>
      </c>
    </row>
    <row r="60" spans="2:22" ht="18" customHeight="1">
      <c r="B60" s="1216" t="s">
        <v>51</v>
      </c>
      <c r="C60" s="70" t="s">
        <v>52</v>
      </c>
      <c r="D60" s="103"/>
      <c r="E60" s="139"/>
      <c r="F60" s="103">
        <v>17</v>
      </c>
      <c r="G60" s="127">
        <v>6</v>
      </c>
      <c r="H60" s="192"/>
      <c r="I60" s="126"/>
      <c r="J60" s="140"/>
      <c r="K60" s="127">
        <v>5</v>
      </c>
      <c r="L60" s="192"/>
      <c r="M60" s="126">
        <v>5</v>
      </c>
      <c r="N60" s="140"/>
      <c r="O60" s="127"/>
      <c r="P60" s="192"/>
      <c r="Q60" s="126"/>
      <c r="R60" s="140"/>
      <c r="S60" s="127"/>
      <c r="T60" s="192">
        <v>1</v>
      </c>
      <c r="U60" s="193">
        <f t="shared" si="4"/>
        <v>33</v>
      </c>
      <c r="V60" s="125">
        <f t="shared" si="5"/>
        <v>1</v>
      </c>
    </row>
    <row r="61" spans="2:22" ht="18" customHeight="1">
      <c r="B61" s="1217"/>
      <c r="C61" s="11" t="s">
        <v>53</v>
      </c>
      <c r="D61" s="156"/>
      <c r="E61" s="158"/>
      <c r="F61" s="156">
        <v>31</v>
      </c>
      <c r="G61" s="154">
        <v>39</v>
      </c>
      <c r="H61" s="165">
        <v>1</v>
      </c>
      <c r="I61" s="148"/>
      <c r="J61" s="163"/>
      <c r="K61" s="154">
        <v>14</v>
      </c>
      <c r="L61" s="181"/>
      <c r="M61" s="148"/>
      <c r="N61" s="163">
        <v>1</v>
      </c>
      <c r="O61" s="154"/>
      <c r="P61" s="165"/>
      <c r="Q61" s="148"/>
      <c r="R61" s="163"/>
      <c r="S61" s="154"/>
      <c r="T61" s="165"/>
      <c r="U61" s="112">
        <f t="shared" si="4"/>
        <v>84</v>
      </c>
      <c r="V61" s="129">
        <f t="shared" si="5"/>
        <v>2</v>
      </c>
    </row>
    <row r="62" spans="2:22" ht="18" customHeight="1">
      <c r="B62" s="1217"/>
      <c r="C62" s="71" t="s">
        <v>54</v>
      </c>
      <c r="D62" s="105">
        <v>9</v>
      </c>
      <c r="E62" s="130"/>
      <c r="F62" s="105">
        <v>80</v>
      </c>
      <c r="G62" s="109">
        <v>6</v>
      </c>
      <c r="H62" s="178">
        <v>48</v>
      </c>
      <c r="I62" s="106"/>
      <c r="J62" s="131"/>
      <c r="K62" s="109"/>
      <c r="L62" s="178"/>
      <c r="M62" s="106">
        <v>4</v>
      </c>
      <c r="N62" s="131"/>
      <c r="O62" s="109"/>
      <c r="P62" s="178"/>
      <c r="Q62" s="106">
        <v>6</v>
      </c>
      <c r="R62" s="131"/>
      <c r="S62" s="109">
        <v>7</v>
      </c>
      <c r="T62" s="178"/>
      <c r="U62" s="112">
        <f t="shared" si="4"/>
        <v>112</v>
      </c>
      <c r="V62" s="129">
        <f t="shared" si="5"/>
        <v>48</v>
      </c>
    </row>
    <row r="63" spans="2:22" ht="18" customHeight="1">
      <c r="B63" s="1217"/>
      <c r="C63" s="71" t="s">
        <v>55</v>
      </c>
      <c r="D63" s="105">
        <v>1</v>
      </c>
      <c r="E63" s="130"/>
      <c r="F63" s="105">
        <v>9</v>
      </c>
      <c r="G63" s="109">
        <v>9</v>
      </c>
      <c r="H63" s="178"/>
      <c r="I63" s="106"/>
      <c r="J63" s="131"/>
      <c r="K63" s="109">
        <v>4</v>
      </c>
      <c r="L63" s="178"/>
      <c r="M63" s="106">
        <v>2</v>
      </c>
      <c r="N63" s="131">
        <v>1</v>
      </c>
      <c r="O63" s="109"/>
      <c r="P63" s="178"/>
      <c r="Q63" s="106">
        <v>1</v>
      </c>
      <c r="R63" s="131" t="s">
        <v>1143</v>
      </c>
      <c r="S63" s="109"/>
      <c r="T63" s="178"/>
      <c r="U63" s="112">
        <f t="shared" si="4"/>
        <v>26</v>
      </c>
      <c r="V63" s="129">
        <f t="shared" si="5"/>
        <v>1</v>
      </c>
    </row>
    <row r="64" spans="2:22" ht="18" customHeight="1">
      <c r="B64" s="1217"/>
      <c r="C64" s="71" t="s">
        <v>56</v>
      </c>
      <c r="D64" s="105"/>
      <c r="E64" s="130"/>
      <c r="F64" s="105">
        <v>79</v>
      </c>
      <c r="G64" s="109"/>
      <c r="H64" s="178">
        <v>68</v>
      </c>
      <c r="I64" s="106"/>
      <c r="J64" s="131"/>
      <c r="K64" s="109">
        <v>19</v>
      </c>
      <c r="L64" s="178"/>
      <c r="M64" s="106">
        <v>6</v>
      </c>
      <c r="N64" s="131"/>
      <c r="O64" s="109">
        <v>1</v>
      </c>
      <c r="P64" s="178"/>
      <c r="Q64" s="106"/>
      <c r="R64" s="131"/>
      <c r="S64" s="109"/>
      <c r="T64" s="178"/>
      <c r="U64" s="112">
        <f t="shared" si="4"/>
        <v>105</v>
      </c>
      <c r="V64" s="129">
        <f t="shared" si="5"/>
        <v>68</v>
      </c>
    </row>
    <row r="65" spans="2:22" ht="18" customHeight="1">
      <c r="B65" s="1217"/>
      <c r="C65" s="71" t="s">
        <v>57</v>
      </c>
      <c r="D65" s="105">
        <v>1</v>
      </c>
      <c r="E65" s="130"/>
      <c r="F65" s="105">
        <v>14</v>
      </c>
      <c r="G65" s="109">
        <v>24</v>
      </c>
      <c r="H65" s="178"/>
      <c r="I65" s="106"/>
      <c r="J65" s="131"/>
      <c r="K65" s="109"/>
      <c r="L65" s="178"/>
      <c r="M65" s="106">
        <v>3</v>
      </c>
      <c r="N65" s="131"/>
      <c r="O65" s="109"/>
      <c r="P65" s="178"/>
      <c r="Q65" s="106"/>
      <c r="R65" s="131"/>
      <c r="S65" s="109"/>
      <c r="T65" s="178"/>
      <c r="U65" s="112">
        <f t="shared" si="4"/>
        <v>42</v>
      </c>
      <c r="V65" s="129"/>
    </row>
    <row r="66" spans="2:22" ht="18" customHeight="1">
      <c r="B66" s="1217"/>
      <c r="C66" s="71" t="s">
        <v>58</v>
      </c>
      <c r="D66" s="105"/>
      <c r="E66" s="130"/>
      <c r="F66" s="105">
        <v>6</v>
      </c>
      <c r="G66" s="109">
        <v>4</v>
      </c>
      <c r="H66" s="178">
        <v>1</v>
      </c>
      <c r="I66" s="106">
        <v>4</v>
      </c>
      <c r="J66" s="131"/>
      <c r="K66" s="109">
        <v>4</v>
      </c>
      <c r="L66" s="178">
        <v>1</v>
      </c>
      <c r="M66" s="106">
        <v>5</v>
      </c>
      <c r="N66" s="131"/>
      <c r="O66" s="109"/>
      <c r="P66" s="178"/>
      <c r="Q66" s="106"/>
      <c r="R66" s="131"/>
      <c r="S66" s="109">
        <v>4</v>
      </c>
      <c r="T66" s="178"/>
      <c r="U66" s="112">
        <f t="shared" si="4"/>
        <v>27</v>
      </c>
      <c r="V66" s="129">
        <f t="shared" si="5"/>
        <v>2</v>
      </c>
    </row>
    <row r="67" spans="2:22" ht="18" customHeight="1">
      <c r="B67" s="1217"/>
      <c r="C67" s="71" t="s">
        <v>59</v>
      </c>
      <c r="D67" s="105">
        <v>1</v>
      </c>
      <c r="E67" s="130"/>
      <c r="F67" s="105">
        <v>21</v>
      </c>
      <c r="G67" s="109">
        <v>3</v>
      </c>
      <c r="H67" s="178">
        <v>1</v>
      </c>
      <c r="I67" s="106"/>
      <c r="J67" s="131"/>
      <c r="K67" s="109">
        <v>15</v>
      </c>
      <c r="L67" s="178"/>
      <c r="M67" s="106"/>
      <c r="N67" s="131">
        <v>2</v>
      </c>
      <c r="O67" s="109">
        <v>1</v>
      </c>
      <c r="P67" s="178">
        <v>8</v>
      </c>
      <c r="Q67" s="106"/>
      <c r="R67" s="131"/>
      <c r="S67" s="109"/>
      <c r="T67" s="178"/>
      <c r="U67" s="112">
        <f t="shared" si="4"/>
        <v>41</v>
      </c>
      <c r="V67" s="129">
        <f t="shared" si="5"/>
        <v>11</v>
      </c>
    </row>
    <row r="68" spans="2:22" ht="18" customHeight="1">
      <c r="B68" s="1217"/>
      <c r="C68" s="71" t="s">
        <v>60</v>
      </c>
      <c r="D68" s="156">
        <v>1</v>
      </c>
      <c r="E68" s="158"/>
      <c r="F68" s="156">
        <v>7</v>
      </c>
      <c r="G68" s="154">
        <v>2</v>
      </c>
      <c r="H68" s="165"/>
      <c r="I68" s="148"/>
      <c r="J68" s="163"/>
      <c r="K68" s="154">
        <v>9</v>
      </c>
      <c r="L68" s="165">
        <v>1</v>
      </c>
      <c r="M68" s="148"/>
      <c r="N68" s="163">
        <v>4</v>
      </c>
      <c r="O68" s="154"/>
      <c r="P68" s="165"/>
      <c r="Q68" s="148"/>
      <c r="R68" s="163"/>
      <c r="S68" s="154"/>
      <c r="T68" s="165">
        <v>5</v>
      </c>
      <c r="U68" s="112">
        <f t="shared" si="4"/>
        <v>19</v>
      </c>
      <c r="V68" s="129">
        <f t="shared" si="5"/>
        <v>10</v>
      </c>
    </row>
    <row r="69" spans="2:22" ht="18" customHeight="1">
      <c r="B69" s="1217"/>
      <c r="C69" s="71" t="s">
        <v>61</v>
      </c>
      <c r="D69" s="105">
        <v>1</v>
      </c>
      <c r="E69" s="130"/>
      <c r="F69" s="105">
        <v>8</v>
      </c>
      <c r="G69" s="109">
        <v>15</v>
      </c>
      <c r="H69" s="178">
        <v>15</v>
      </c>
      <c r="I69" s="106"/>
      <c r="J69" s="131"/>
      <c r="K69" s="109"/>
      <c r="L69" s="178"/>
      <c r="M69" s="106">
        <v>2</v>
      </c>
      <c r="N69" s="131">
        <v>1</v>
      </c>
      <c r="O69" s="109"/>
      <c r="P69" s="178"/>
      <c r="Q69" s="106"/>
      <c r="R69" s="131"/>
      <c r="S69" s="109"/>
      <c r="T69" s="178"/>
      <c r="U69" s="112">
        <f t="shared" si="4"/>
        <v>26</v>
      </c>
      <c r="V69" s="129">
        <f t="shared" si="5"/>
        <v>16</v>
      </c>
    </row>
    <row r="70" spans="2:22" ht="18" customHeight="1">
      <c r="B70" s="1217"/>
      <c r="C70" s="71" t="s">
        <v>62</v>
      </c>
      <c r="D70" s="156"/>
      <c r="E70" s="158"/>
      <c r="F70" s="156">
        <v>6</v>
      </c>
      <c r="G70" s="154">
        <v>5</v>
      </c>
      <c r="H70" s="165">
        <v>2</v>
      </c>
      <c r="I70" s="148"/>
      <c r="J70" s="163"/>
      <c r="K70" s="154"/>
      <c r="L70" s="181"/>
      <c r="M70" s="148"/>
      <c r="N70" s="163"/>
      <c r="O70" s="154"/>
      <c r="P70" s="165"/>
      <c r="Q70" s="148"/>
      <c r="R70" s="163"/>
      <c r="S70" s="154"/>
      <c r="T70" s="165"/>
      <c r="U70" s="112">
        <f t="shared" si="4"/>
        <v>11</v>
      </c>
      <c r="V70" s="129">
        <f t="shared" si="5"/>
        <v>2</v>
      </c>
    </row>
    <row r="71" spans="2:22" ht="18" customHeight="1">
      <c r="B71" s="1217"/>
      <c r="C71" s="71" t="s">
        <v>63</v>
      </c>
      <c r="D71" s="105"/>
      <c r="E71" s="130"/>
      <c r="F71" s="105">
        <v>21</v>
      </c>
      <c r="G71" s="109">
        <v>4</v>
      </c>
      <c r="H71" s="179" t="s">
        <v>1176</v>
      </c>
      <c r="I71" s="106"/>
      <c r="J71" s="131"/>
      <c r="K71" s="109"/>
      <c r="L71" s="178">
        <v>1</v>
      </c>
      <c r="M71" s="106"/>
      <c r="N71" s="131"/>
      <c r="O71" s="109"/>
      <c r="P71" s="178"/>
      <c r="Q71" s="106"/>
      <c r="R71" s="131"/>
      <c r="S71" s="109"/>
      <c r="T71" s="178"/>
      <c r="U71" s="112">
        <f t="shared" si="4"/>
        <v>25</v>
      </c>
      <c r="V71" s="129">
        <f t="shared" si="5"/>
        <v>1</v>
      </c>
    </row>
    <row r="72" spans="2:22" ht="18" customHeight="1">
      <c r="B72" s="1217"/>
      <c r="C72" s="71" t="s">
        <v>64</v>
      </c>
      <c r="D72" s="105">
        <v>1</v>
      </c>
      <c r="E72" s="130"/>
      <c r="F72" s="105">
        <v>7</v>
      </c>
      <c r="G72" s="109"/>
      <c r="H72" s="178">
        <v>1</v>
      </c>
      <c r="I72" s="106"/>
      <c r="J72" s="131"/>
      <c r="K72" s="109"/>
      <c r="L72" s="178"/>
      <c r="M72" s="106">
        <v>3</v>
      </c>
      <c r="N72" s="131">
        <v>1</v>
      </c>
      <c r="O72" s="109"/>
      <c r="P72" s="178"/>
      <c r="Q72" s="106"/>
      <c r="R72" s="131"/>
      <c r="S72" s="109"/>
      <c r="T72" s="178"/>
      <c r="U72" s="112">
        <f t="shared" si="4"/>
        <v>11</v>
      </c>
      <c r="V72" s="129">
        <f t="shared" si="5"/>
        <v>2</v>
      </c>
    </row>
    <row r="73" spans="2:22" ht="18" customHeight="1">
      <c r="B73" s="1217"/>
      <c r="C73" s="71" t="s">
        <v>65</v>
      </c>
      <c r="D73" s="156"/>
      <c r="E73" s="158"/>
      <c r="F73" s="156">
        <v>11</v>
      </c>
      <c r="G73" s="154">
        <v>2</v>
      </c>
      <c r="H73" s="165"/>
      <c r="I73" s="148"/>
      <c r="J73" s="163">
        <v>5</v>
      </c>
      <c r="K73" s="154">
        <v>4</v>
      </c>
      <c r="L73" s="181">
        <v>1</v>
      </c>
      <c r="M73" s="148"/>
      <c r="N73" s="163"/>
      <c r="O73" s="154"/>
      <c r="P73" s="165"/>
      <c r="Q73" s="148"/>
      <c r="R73" s="163"/>
      <c r="S73" s="154"/>
      <c r="T73" s="165"/>
      <c r="U73" s="112">
        <f t="shared" si="4"/>
        <v>17</v>
      </c>
      <c r="V73" s="129">
        <f t="shared" si="5"/>
        <v>6</v>
      </c>
    </row>
    <row r="74" spans="2:22" ht="18" customHeight="1">
      <c r="B74" s="1218"/>
      <c r="C74" s="72" t="s">
        <v>66</v>
      </c>
      <c r="D74" s="141"/>
      <c r="E74" s="142"/>
      <c r="F74" s="141">
        <v>6</v>
      </c>
      <c r="G74" s="145">
        <v>5</v>
      </c>
      <c r="H74" s="180"/>
      <c r="I74" s="143"/>
      <c r="J74" s="144"/>
      <c r="K74" s="145"/>
      <c r="L74" s="180"/>
      <c r="M74" s="143"/>
      <c r="N74" s="144"/>
      <c r="O74" s="145"/>
      <c r="P74" s="180"/>
      <c r="Q74" s="143"/>
      <c r="R74" s="144"/>
      <c r="S74" s="145"/>
      <c r="T74" s="180"/>
      <c r="U74" s="112">
        <f t="shared" ref="U74" si="6">SUM(D74:G74,I74,K74,M74,O74,Q74,S74)</f>
        <v>11</v>
      </c>
      <c r="V74" s="129"/>
    </row>
    <row r="75" spans="2:22" ht="24.75" customHeight="1">
      <c r="B75" s="1211" t="s">
        <v>67</v>
      </c>
      <c r="C75" s="1212"/>
      <c r="D75" s="7">
        <f>SUM(D7:D42,D48:D74)</f>
        <v>85</v>
      </c>
      <c r="E75" s="7">
        <f>SUM(E7:E42,E48:E74)</f>
        <v>0</v>
      </c>
      <c r="F75" s="20">
        <f t="shared" ref="F75:T75" si="7">SUM(F7:F42,F48:F74)</f>
        <v>782</v>
      </c>
      <c r="G75" s="16">
        <f t="shared" si="7"/>
        <v>722</v>
      </c>
      <c r="H75" s="17">
        <f t="shared" si="7"/>
        <v>470.5</v>
      </c>
      <c r="I75" s="16">
        <f t="shared" si="7"/>
        <v>14</v>
      </c>
      <c r="J75" s="17">
        <f t="shared" si="7"/>
        <v>21</v>
      </c>
      <c r="K75" s="16">
        <f t="shared" si="7"/>
        <v>585</v>
      </c>
      <c r="L75" s="17">
        <f t="shared" si="7"/>
        <v>38</v>
      </c>
      <c r="M75" s="16">
        <f t="shared" si="7"/>
        <v>277</v>
      </c>
      <c r="N75" s="17">
        <f t="shared" si="7"/>
        <v>35</v>
      </c>
      <c r="O75" s="16">
        <f t="shared" si="7"/>
        <v>7</v>
      </c>
      <c r="P75" s="17">
        <f t="shared" si="7"/>
        <v>13</v>
      </c>
      <c r="Q75" s="16">
        <f t="shared" si="7"/>
        <v>43</v>
      </c>
      <c r="R75" s="17">
        <f t="shared" si="7"/>
        <v>10</v>
      </c>
      <c r="S75" s="16">
        <f t="shared" si="7"/>
        <v>41</v>
      </c>
      <c r="T75" s="17">
        <f t="shared" si="7"/>
        <v>18</v>
      </c>
      <c r="U75" s="21">
        <f>SUM(U7:U42,U48:U74)</f>
        <v>2556</v>
      </c>
      <c r="V75" s="17">
        <f>SUM(V7:V42,V48:V74)</f>
        <v>565.5</v>
      </c>
    </row>
    <row r="76" spans="2:22" ht="18" customHeight="1">
      <c r="B76" s="1213" t="s">
        <v>169</v>
      </c>
      <c r="C76" s="1214"/>
      <c r="D76" s="15">
        <f>COUNTA(D7:D42,D48:D74)</f>
        <v>32</v>
      </c>
      <c r="E76" s="15">
        <f>COUNTA(E7:E42,E48:E74)</f>
        <v>0</v>
      </c>
      <c r="F76" s="22"/>
      <c r="G76" s="22"/>
      <c r="H76" s="22"/>
      <c r="I76" s="22"/>
      <c r="J76" s="22"/>
      <c r="K76" s="22"/>
      <c r="L76" s="22"/>
      <c r="M76" s="22"/>
      <c r="N76" s="22"/>
      <c r="O76" s="22"/>
      <c r="P76" s="22"/>
      <c r="Q76" s="22"/>
      <c r="R76" s="22"/>
      <c r="S76" s="22"/>
      <c r="T76" s="22"/>
      <c r="U76" s="22"/>
      <c r="V76" s="22"/>
    </row>
    <row r="77" spans="2:22" ht="18" customHeight="1">
      <c r="D77" s="73"/>
    </row>
    <row r="78" spans="2:22" ht="18" customHeight="1">
      <c r="B78" s="5" t="s">
        <v>155</v>
      </c>
      <c r="C78" s="5"/>
      <c r="D78" s="5"/>
      <c r="E78" s="5" t="s">
        <v>156</v>
      </c>
      <c r="F78" s="5"/>
      <c r="G78" s="5"/>
      <c r="H78" s="5"/>
      <c r="I78" s="5"/>
      <c r="J78" s="5"/>
      <c r="K78" s="5"/>
      <c r="L78" s="5"/>
      <c r="M78" s="5"/>
      <c r="N78" s="5"/>
      <c r="O78" s="5"/>
      <c r="P78" s="5"/>
      <c r="Q78" s="5"/>
      <c r="R78" s="5"/>
      <c r="S78" s="5"/>
      <c r="T78" s="5"/>
      <c r="U78" s="5"/>
      <c r="V78" s="5"/>
    </row>
    <row r="79" spans="2:22" ht="18" customHeight="1">
      <c r="B79" s="5"/>
      <c r="C79" s="5"/>
      <c r="D79" s="5"/>
      <c r="E79" s="5" t="s">
        <v>157</v>
      </c>
      <c r="F79" s="5"/>
      <c r="G79" s="5"/>
      <c r="H79" s="5"/>
      <c r="I79" s="5"/>
      <c r="J79" s="5"/>
      <c r="K79" s="5"/>
      <c r="L79" s="5"/>
      <c r="M79" s="5"/>
      <c r="N79" s="5"/>
      <c r="O79" s="5"/>
      <c r="P79" s="5"/>
      <c r="Q79" s="5"/>
      <c r="R79" s="5"/>
      <c r="S79" s="5"/>
      <c r="T79" s="5"/>
      <c r="U79" s="5"/>
      <c r="V79" s="5"/>
    </row>
    <row r="80" spans="2:22" ht="18" customHeight="1">
      <c r="B80" s="5"/>
      <c r="C80" s="5"/>
      <c r="D80" s="5"/>
      <c r="E80" s="5" t="s">
        <v>158</v>
      </c>
      <c r="F80" s="5"/>
      <c r="G80" s="5"/>
      <c r="H80" s="5"/>
      <c r="I80" s="5"/>
      <c r="J80" s="5"/>
      <c r="K80" s="5"/>
      <c r="L80" s="5"/>
      <c r="M80" s="5"/>
      <c r="N80" s="5"/>
      <c r="O80" s="5"/>
      <c r="P80" s="5"/>
      <c r="Q80" s="5"/>
      <c r="R80" s="5"/>
      <c r="S80" s="5"/>
      <c r="T80" s="5"/>
      <c r="U80" s="5"/>
      <c r="V80" s="5"/>
    </row>
    <row r="81" spans="2:22" ht="18" customHeight="1">
      <c r="B81" s="5" t="s">
        <v>159</v>
      </c>
      <c r="C81" s="5"/>
      <c r="D81" s="5"/>
      <c r="E81" s="5" t="s">
        <v>160</v>
      </c>
      <c r="F81" s="5"/>
      <c r="G81" s="5"/>
      <c r="H81" s="5"/>
      <c r="I81" s="5"/>
      <c r="J81" s="5"/>
      <c r="K81" s="5"/>
      <c r="L81" s="5"/>
      <c r="M81" s="5"/>
      <c r="N81" s="5"/>
      <c r="O81" s="5"/>
      <c r="P81" s="5"/>
      <c r="Q81" s="5"/>
      <c r="R81" s="5"/>
      <c r="S81" s="5"/>
      <c r="T81" s="5"/>
      <c r="U81" s="5"/>
      <c r="V81" s="5"/>
    </row>
    <row r="82" spans="2:22" ht="18" customHeight="1">
      <c r="B82" s="5" t="s">
        <v>161</v>
      </c>
      <c r="C82" s="5"/>
      <c r="D82" s="5"/>
      <c r="E82" s="5" t="s">
        <v>162</v>
      </c>
      <c r="F82" s="5"/>
      <c r="G82" s="5"/>
      <c r="H82" s="5"/>
      <c r="I82" s="5"/>
      <c r="J82" s="5"/>
      <c r="K82" s="5"/>
      <c r="L82" s="5"/>
      <c r="M82" s="5"/>
      <c r="N82" s="5"/>
      <c r="O82" s="5"/>
      <c r="P82" s="5"/>
      <c r="Q82" s="5"/>
      <c r="R82" s="5"/>
      <c r="S82" s="5"/>
      <c r="T82" s="5"/>
      <c r="U82" s="5"/>
      <c r="V82" s="5"/>
    </row>
    <row r="83" spans="2:22" ht="18" customHeight="1">
      <c r="B83" s="5" t="s">
        <v>163</v>
      </c>
      <c r="C83" s="5"/>
      <c r="D83" s="5"/>
      <c r="E83" s="5" t="s">
        <v>164</v>
      </c>
      <c r="F83" s="5"/>
      <c r="G83" s="5"/>
      <c r="H83" s="5"/>
      <c r="I83" s="5"/>
      <c r="J83" s="5"/>
      <c r="K83" s="5"/>
      <c r="L83" s="5"/>
      <c r="M83" s="5"/>
      <c r="N83" s="5"/>
      <c r="O83" s="5"/>
      <c r="P83" s="5"/>
      <c r="Q83" s="5"/>
      <c r="R83" s="5"/>
      <c r="S83" s="5"/>
      <c r="T83" s="5"/>
      <c r="U83" s="5"/>
      <c r="V83" s="5"/>
    </row>
    <row r="84" spans="2:22" ht="18" customHeight="1">
      <c r="B84" s="5" t="s">
        <v>165</v>
      </c>
      <c r="C84" s="5"/>
      <c r="D84" s="5"/>
      <c r="E84" s="5" t="s">
        <v>166</v>
      </c>
      <c r="F84" s="5"/>
      <c r="G84" s="5"/>
      <c r="H84" s="5"/>
      <c r="I84" s="5"/>
      <c r="J84" s="5"/>
      <c r="K84" s="5"/>
      <c r="L84" s="5"/>
      <c r="M84" s="5"/>
      <c r="N84" s="5"/>
      <c r="O84" s="5"/>
      <c r="P84" s="5"/>
      <c r="Q84" s="5"/>
      <c r="R84" s="5"/>
      <c r="S84" s="5"/>
      <c r="T84" s="5"/>
      <c r="U84" s="5"/>
      <c r="V84" s="5"/>
    </row>
    <row r="85" spans="2:22" ht="18" customHeight="1">
      <c r="B85" s="5" t="s">
        <v>167</v>
      </c>
      <c r="C85" s="5"/>
      <c r="D85" s="5"/>
      <c r="E85" s="5" t="s">
        <v>168</v>
      </c>
      <c r="F85" s="5"/>
      <c r="G85" s="5"/>
      <c r="H85" s="5"/>
      <c r="I85" s="5"/>
      <c r="J85" s="5"/>
      <c r="K85" s="5"/>
      <c r="L85" s="5"/>
      <c r="M85" s="5"/>
      <c r="N85" s="5"/>
      <c r="O85" s="5"/>
      <c r="P85" s="5"/>
      <c r="Q85" s="5"/>
      <c r="R85" s="5"/>
      <c r="S85" s="5"/>
      <c r="T85" s="5"/>
      <c r="U85" s="5"/>
      <c r="V85" s="5"/>
    </row>
    <row r="86" spans="2:22" ht="6" customHeight="1"/>
  </sheetData>
  <mergeCells count="35">
    <mergeCell ref="U4:V5"/>
    <mergeCell ref="B7:C7"/>
    <mergeCell ref="D45:F45"/>
    <mergeCell ref="G45:T45"/>
    <mergeCell ref="U45:V46"/>
    <mergeCell ref="G46:H46"/>
    <mergeCell ref="I46:J46"/>
    <mergeCell ref="K46:L46"/>
    <mergeCell ref="M46:N46"/>
    <mergeCell ref="O46:P46"/>
    <mergeCell ref="Q46:R46"/>
    <mergeCell ref="S46:T46"/>
    <mergeCell ref="D46:D47"/>
    <mergeCell ref="E46:E47"/>
    <mergeCell ref="F46:F47"/>
    <mergeCell ref="B4:C6"/>
    <mergeCell ref="D4:F4"/>
    <mergeCell ref="G4:T4"/>
    <mergeCell ref="G5:H5"/>
    <mergeCell ref="I5:J5"/>
    <mergeCell ref="K5:L5"/>
    <mergeCell ref="M5:N5"/>
    <mergeCell ref="O5:P5"/>
    <mergeCell ref="Q5:R5"/>
    <mergeCell ref="S5:T5"/>
    <mergeCell ref="D5:D6"/>
    <mergeCell ref="E5:E6"/>
    <mergeCell ref="F5:F6"/>
    <mergeCell ref="B75:C75"/>
    <mergeCell ref="B76:C76"/>
    <mergeCell ref="B8:B20"/>
    <mergeCell ref="B60:B74"/>
    <mergeCell ref="B48:B59"/>
    <mergeCell ref="B21:B42"/>
    <mergeCell ref="B45:C47"/>
  </mergeCells>
  <phoneticPr fontId="4"/>
  <printOptions horizontalCentered="1"/>
  <pageMargins left="0.59055118110236227" right="0.59055118110236227" top="0.59055118110236227" bottom="0.59055118110236227" header="0.31496062992125984" footer="0.31496062992125984"/>
  <pageSetup paperSize="9" orientation="portrait" r:id="rId1"/>
  <rowBreaks count="1" manualBreakCount="1">
    <brk id="43"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V70"/>
  <sheetViews>
    <sheetView view="pageBreakPreview" zoomScaleNormal="100" zoomScaleSheetLayoutView="100" workbookViewId="0">
      <pane xSplit="1" ySplit="4" topLeftCell="B5" activePane="bottomRight" state="frozen"/>
      <selection activeCell="R48" sqref="R48"/>
      <selection pane="topRight" activeCell="R48" sqref="R48"/>
      <selection pane="bottomLeft" activeCell="R48" sqref="R48"/>
      <selection pane="bottomRight" activeCell="P54" sqref="P54"/>
    </sheetView>
  </sheetViews>
  <sheetFormatPr defaultRowHeight="13.5"/>
  <cols>
    <col min="1" max="1" width="1" style="315" customWidth="1"/>
    <col min="2" max="2" width="2.75" style="315" customWidth="1"/>
    <col min="3" max="3" width="8.375" style="315" customWidth="1"/>
    <col min="4" max="12" width="4.875" style="315" customWidth="1"/>
    <col min="13" max="16" width="5" style="315" customWidth="1"/>
    <col min="17" max="17" width="4.875" style="315" customWidth="1"/>
    <col min="18" max="18" width="5.125" style="315" customWidth="1"/>
    <col min="19" max="19" width="5.125" style="507" customWidth="1"/>
    <col min="20" max="20" width="1" style="315" customWidth="1"/>
    <col min="21" max="16384" width="9" style="315"/>
  </cols>
  <sheetData>
    <row r="1" spans="2:22" ht="13.5" customHeight="1">
      <c r="B1" s="316"/>
      <c r="C1" s="360" t="s">
        <v>885</v>
      </c>
      <c r="D1" s="361"/>
      <c r="E1" s="361"/>
      <c r="F1" s="361"/>
      <c r="G1" s="361"/>
      <c r="H1" s="361"/>
      <c r="I1" s="361"/>
      <c r="J1" s="361"/>
      <c r="K1" s="361"/>
      <c r="L1" s="361"/>
      <c r="M1" s="361"/>
      <c r="N1" s="361"/>
      <c r="O1" s="361"/>
      <c r="P1" s="361"/>
      <c r="Q1" s="361"/>
      <c r="R1" s="1322" t="s">
        <v>128</v>
      </c>
      <c r="S1" s="1322"/>
    </row>
    <row r="2" spans="2:22" ht="11.25" customHeight="1">
      <c r="B2" s="1275"/>
      <c r="C2" s="1276"/>
      <c r="D2" s="1325" t="s">
        <v>1762</v>
      </c>
      <c r="E2" s="1326"/>
      <c r="F2" s="1326"/>
      <c r="G2" s="1326"/>
      <c r="H2" s="1326"/>
      <c r="I2" s="1326"/>
      <c r="J2" s="1328"/>
      <c r="K2" s="1315" t="s">
        <v>1763</v>
      </c>
      <c r="L2" s="1315"/>
      <c r="M2" s="1315"/>
      <c r="N2" s="1315"/>
      <c r="O2" s="1315"/>
      <c r="P2" s="1315"/>
      <c r="Q2" s="1315"/>
      <c r="R2" s="1315"/>
      <c r="S2" s="1315"/>
    </row>
    <row r="3" spans="2:22" ht="12.75" customHeight="1">
      <c r="B3" s="1277"/>
      <c r="C3" s="1278"/>
      <c r="D3" s="1333" t="s">
        <v>129</v>
      </c>
      <c r="E3" s="1335" t="s">
        <v>130</v>
      </c>
      <c r="F3" s="1335" t="s">
        <v>131</v>
      </c>
      <c r="G3" s="1335" t="s">
        <v>132</v>
      </c>
      <c r="H3" s="1335" t="s">
        <v>133</v>
      </c>
      <c r="I3" s="1335" t="s">
        <v>134</v>
      </c>
      <c r="J3" s="1337" t="s">
        <v>135</v>
      </c>
      <c r="K3" s="1315" t="s">
        <v>136</v>
      </c>
      <c r="L3" s="1315"/>
      <c r="M3" s="1339" t="s">
        <v>243</v>
      </c>
      <c r="N3" s="1339" t="s">
        <v>244</v>
      </c>
      <c r="O3" s="1315" t="s">
        <v>245</v>
      </c>
      <c r="P3" s="1315"/>
      <c r="Q3" s="1340" t="s">
        <v>246</v>
      </c>
      <c r="R3" s="1315" t="s">
        <v>247</v>
      </c>
      <c r="S3" s="1315"/>
    </row>
    <row r="4" spans="2:22" ht="30.75" customHeight="1">
      <c r="B4" s="1257"/>
      <c r="C4" s="1262"/>
      <c r="D4" s="1334"/>
      <c r="E4" s="1336"/>
      <c r="F4" s="1336"/>
      <c r="G4" s="1336"/>
      <c r="H4" s="1336"/>
      <c r="I4" s="1336"/>
      <c r="J4" s="1338"/>
      <c r="K4" s="480" t="s">
        <v>139</v>
      </c>
      <c r="L4" s="480" t="s">
        <v>140</v>
      </c>
      <c r="M4" s="1339"/>
      <c r="N4" s="1339"/>
      <c r="O4" s="481" t="s">
        <v>181</v>
      </c>
      <c r="P4" s="481" t="s">
        <v>182</v>
      </c>
      <c r="Q4" s="1340"/>
      <c r="R4" s="429" t="s">
        <v>141</v>
      </c>
      <c r="S4" s="482" t="s">
        <v>235</v>
      </c>
    </row>
    <row r="5" spans="2:22" ht="11.85" customHeight="1">
      <c r="B5" s="1279" t="s">
        <v>0</v>
      </c>
      <c r="C5" s="1280"/>
      <c r="D5" s="483"/>
      <c r="E5" s="484"/>
      <c r="F5" s="484"/>
      <c r="G5" s="484" t="s">
        <v>262</v>
      </c>
      <c r="H5" s="484" t="s">
        <v>262</v>
      </c>
      <c r="I5" s="484"/>
      <c r="J5" s="484" t="s">
        <v>262</v>
      </c>
      <c r="K5" s="431"/>
      <c r="L5" s="431"/>
      <c r="M5" s="485"/>
      <c r="N5" s="485"/>
      <c r="O5" s="553">
        <v>17</v>
      </c>
      <c r="P5" s="485">
        <v>4</v>
      </c>
      <c r="Q5" s="431"/>
      <c r="R5" s="432"/>
      <c r="S5" s="486"/>
      <c r="V5" s="357"/>
    </row>
    <row r="6" spans="2:22" ht="11.85" customHeight="1">
      <c r="B6" s="1258" t="s">
        <v>1</v>
      </c>
      <c r="C6" s="299" t="s">
        <v>2</v>
      </c>
      <c r="D6" s="487"/>
      <c r="E6" s="479"/>
      <c r="F6" s="479"/>
      <c r="G6" s="479" t="s">
        <v>262</v>
      </c>
      <c r="H6" s="479"/>
      <c r="I6" s="479"/>
      <c r="J6" s="510"/>
      <c r="K6" s="371"/>
      <c r="L6" s="371"/>
      <c r="M6" s="527"/>
      <c r="N6" s="527"/>
      <c r="O6" s="527">
        <v>71</v>
      </c>
      <c r="P6" s="527">
        <v>36</v>
      </c>
      <c r="Q6" s="527"/>
      <c r="R6" s="527"/>
      <c r="S6" s="528"/>
      <c r="V6" s="357"/>
    </row>
    <row r="7" spans="2:22" ht="11.85" customHeight="1">
      <c r="B7" s="1258"/>
      <c r="C7" s="302" t="s">
        <v>3</v>
      </c>
      <c r="D7" s="488"/>
      <c r="E7" s="489"/>
      <c r="F7" s="489"/>
      <c r="G7" s="489"/>
      <c r="H7" s="489"/>
      <c r="I7" s="489"/>
      <c r="J7" s="511"/>
      <c r="K7" s="355"/>
      <c r="L7" s="355"/>
      <c r="M7" s="529">
        <v>19</v>
      </c>
      <c r="N7" s="529"/>
      <c r="O7" s="529">
        <v>5</v>
      </c>
      <c r="P7" s="529">
        <v>7</v>
      </c>
      <c r="Q7" s="529"/>
      <c r="R7" s="529"/>
      <c r="S7" s="530"/>
      <c r="V7" s="357"/>
    </row>
    <row r="8" spans="2:22" ht="11.85" customHeight="1">
      <c r="B8" s="1258"/>
      <c r="C8" s="302" t="s">
        <v>4</v>
      </c>
      <c r="D8" s="488"/>
      <c r="E8" s="489"/>
      <c r="F8" s="489"/>
      <c r="G8" s="489"/>
      <c r="H8" s="489"/>
      <c r="I8" s="489"/>
      <c r="J8" s="511"/>
      <c r="K8" s="355" t="s">
        <v>262</v>
      </c>
      <c r="L8" s="355" t="s">
        <v>262</v>
      </c>
      <c r="M8" s="529"/>
      <c r="N8" s="529"/>
      <c r="O8" s="529">
        <v>15</v>
      </c>
      <c r="P8" s="529">
        <v>2</v>
      </c>
      <c r="Q8" s="543" t="s">
        <v>262</v>
      </c>
      <c r="R8" s="529"/>
      <c r="S8" s="530"/>
    </row>
    <row r="9" spans="2:22" ht="11.85" customHeight="1">
      <c r="B9" s="1258"/>
      <c r="C9" s="302" t="s">
        <v>5</v>
      </c>
      <c r="D9" s="488"/>
      <c r="E9" s="489"/>
      <c r="F9" s="489"/>
      <c r="G9" s="489" t="s">
        <v>262</v>
      </c>
      <c r="H9" s="489" t="s">
        <v>262</v>
      </c>
      <c r="I9" s="489" t="s">
        <v>262</v>
      </c>
      <c r="J9" s="511" t="s">
        <v>262</v>
      </c>
      <c r="K9" s="355"/>
      <c r="L9" s="355"/>
      <c r="M9" s="529">
        <v>42</v>
      </c>
      <c r="N9" s="529"/>
      <c r="O9" s="529">
        <v>15</v>
      </c>
      <c r="P9" s="529">
        <v>5</v>
      </c>
      <c r="Q9" s="529"/>
      <c r="R9" s="529"/>
      <c r="S9" s="530"/>
    </row>
    <row r="10" spans="2:22" ht="11.85" customHeight="1">
      <c r="B10" s="1258"/>
      <c r="C10" s="303" t="s">
        <v>6</v>
      </c>
      <c r="D10" s="508"/>
      <c r="E10" s="509"/>
      <c r="F10" s="509" t="s">
        <v>262</v>
      </c>
      <c r="G10" s="509" t="s">
        <v>262</v>
      </c>
      <c r="H10" s="509" t="s">
        <v>262</v>
      </c>
      <c r="I10" s="509" t="s">
        <v>262</v>
      </c>
      <c r="J10" s="512" t="s">
        <v>262</v>
      </c>
      <c r="K10" s="407"/>
      <c r="L10" s="407"/>
      <c r="M10" s="531">
        <v>1</v>
      </c>
      <c r="N10" s="531"/>
      <c r="O10" s="531"/>
      <c r="P10" s="531">
        <v>1</v>
      </c>
      <c r="Q10" s="531"/>
      <c r="R10" s="531"/>
      <c r="S10" s="531"/>
    </row>
    <row r="11" spans="2:22" ht="11.85" customHeight="1">
      <c r="B11" s="1258"/>
      <c r="C11" s="302" t="s">
        <v>7</v>
      </c>
      <c r="D11" s="488"/>
      <c r="E11" s="489"/>
      <c r="F11" s="489"/>
      <c r="G11" s="489"/>
      <c r="H11" s="489"/>
      <c r="I11" s="489"/>
      <c r="J11" s="511"/>
      <c r="K11" s="355"/>
      <c r="L11" s="355"/>
      <c r="M11" s="529">
        <v>18</v>
      </c>
      <c r="N11" s="529"/>
      <c r="O11" s="529"/>
      <c r="P11" s="529"/>
      <c r="Q11" s="543"/>
      <c r="R11" s="529"/>
      <c r="S11" s="530"/>
    </row>
    <row r="12" spans="2:22" ht="11.85" customHeight="1">
      <c r="B12" s="1258"/>
      <c r="C12" s="303" t="s">
        <v>8</v>
      </c>
      <c r="D12" s="488" t="s">
        <v>262</v>
      </c>
      <c r="E12" s="489"/>
      <c r="F12" s="489" t="s">
        <v>262</v>
      </c>
      <c r="G12" s="489" t="s">
        <v>262</v>
      </c>
      <c r="H12" s="489" t="s">
        <v>262</v>
      </c>
      <c r="I12" s="489" t="s">
        <v>262</v>
      </c>
      <c r="J12" s="511" t="s">
        <v>262</v>
      </c>
      <c r="K12" s="380" t="s">
        <v>262</v>
      </c>
      <c r="L12" s="380" t="s">
        <v>262</v>
      </c>
      <c r="M12" s="529"/>
      <c r="N12" s="529"/>
      <c r="O12" s="529">
        <v>6</v>
      </c>
      <c r="P12" s="529"/>
      <c r="Q12" s="544" t="s">
        <v>262</v>
      </c>
      <c r="R12" s="529">
        <v>1</v>
      </c>
      <c r="S12" s="530">
        <v>291</v>
      </c>
    </row>
    <row r="13" spans="2:22" ht="11.85" customHeight="1">
      <c r="B13" s="1258"/>
      <c r="C13" s="303" t="s">
        <v>9</v>
      </c>
      <c r="D13" s="490"/>
      <c r="E13" s="491"/>
      <c r="F13" s="491"/>
      <c r="G13" s="491"/>
      <c r="H13" s="491"/>
      <c r="I13" s="491"/>
      <c r="J13" s="513"/>
      <c r="K13" s="381" t="s">
        <v>262</v>
      </c>
      <c r="L13" s="381" t="s">
        <v>262</v>
      </c>
      <c r="M13" s="532">
        <v>36</v>
      </c>
      <c r="N13" s="532"/>
      <c r="O13" s="532">
        <v>7</v>
      </c>
      <c r="P13" s="532">
        <v>1</v>
      </c>
      <c r="Q13" s="544"/>
      <c r="R13" s="532">
        <v>1</v>
      </c>
      <c r="S13" s="530">
        <v>5</v>
      </c>
    </row>
    <row r="14" spans="2:22" ht="11.85" customHeight="1">
      <c r="B14" s="1258"/>
      <c r="C14" s="302" t="s">
        <v>10</v>
      </c>
      <c r="D14" s="488"/>
      <c r="E14" s="489"/>
      <c r="F14" s="489"/>
      <c r="G14" s="489" t="s">
        <v>262</v>
      </c>
      <c r="H14" s="489"/>
      <c r="I14" s="489"/>
      <c r="J14" s="511" t="s">
        <v>262</v>
      </c>
      <c r="K14" s="355"/>
      <c r="L14" s="355"/>
      <c r="M14" s="529"/>
      <c r="N14" s="529"/>
      <c r="O14" s="529"/>
      <c r="P14" s="529"/>
      <c r="Q14" s="543"/>
      <c r="R14" s="529"/>
      <c r="S14" s="530"/>
    </row>
    <row r="15" spans="2:22" ht="11.85" customHeight="1">
      <c r="B15" s="1258"/>
      <c r="C15" s="302" t="s">
        <v>11</v>
      </c>
      <c r="D15" s="492" t="s">
        <v>262</v>
      </c>
      <c r="E15" s="493"/>
      <c r="F15" s="493" t="s">
        <v>262</v>
      </c>
      <c r="G15" s="493" t="s">
        <v>262</v>
      </c>
      <c r="H15" s="493" t="s">
        <v>262</v>
      </c>
      <c r="I15" s="493" t="s">
        <v>262</v>
      </c>
      <c r="J15" s="514" t="s">
        <v>262</v>
      </c>
      <c r="K15" s="384"/>
      <c r="L15" s="384"/>
      <c r="M15" s="533"/>
      <c r="N15" s="533"/>
      <c r="O15" s="533"/>
      <c r="P15" s="533"/>
      <c r="Q15" s="545"/>
      <c r="R15" s="533"/>
      <c r="S15" s="534"/>
    </row>
    <row r="16" spans="2:22" ht="11.85" customHeight="1">
      <c r="B16" s="1258"/>
      <c r="C16" s="303" t="s">
        <v>12</v>
      </c>
      <c r="D16" s="508"/>
      <c r="E16" s="509"/>
      <c r="F16" s="509"/>
      <c r="G16" s="509"/>
      <c r="H16" s="509"/>
      <c r="I16" s="509"/>
      <c r="J16" s="512"/>
      <c r="K16" s="407"/>
      <c r="L16" s="407"/>
      <c r="M16" s="531">
        <v>11</v>
      </c>
      <c r="N16" s="531"/>
      <c r="O16" s="531"/>
      <c r="P16" s="531"/>
      <c r="Q16" s="546"/>
      <c r="R16" s="531"/>
      <c r="S16" s="531"/>
    </row>
    <row r="17" spans="2:19" ht="11.85" customHeight="1">
      <c r="B17" s="1258"/>
      <c r="C17" s="303" t="s">
        <v>13</v>
      </c>
      <c r="D17" s="490"/>
      <c r="E17" s="491"/>
      <c r="F17" s="491"/>
      <c r="G17" s="491"/>
      <c r="H17" s="491"/>
      <c r="I17" s="491"/>
      <c r="J17" s="513"/>
      <c r="K17" s="381"/>
      <c r="L17" s="381"/>
      <c r="M17" s="532"/>
      <c r="N17" s="532"/>
      <c r="O17" s="532"/>
      <c r="P17" s="532"/>
      <c r="Q17" s="544"/>
      <c r="R17" s="532"/>
      <c r="S17" s="530"/>
    </row>
    <row r="18" spans="2:19" ht="11.85" customHeight="1">
      <c r="B18" s="1258"/>
      <c r="C18" s="307" t="s">
        <v>14</v>
      </c>
      <c r="D18" s="517" t="s">
        <v>262</v>
      </c>
      <c r="E18" s="518" t="s">
        <v>262</v>
      </c>
      <c r="F18" s="518" t="s">
        <v>262</v>
      </c>
      <c r="G18" s="518" t="s">
        <v>262</v>
      </c>
      <c r="H18" s="518" t="s">
        <v>262</v>
      </c>
      <c r="I18" s="518" t="s">
        <v>262</v>
      </c>
      <c r="J18" s="519"/>
      <c r="K18" s="420"/>
      <c r="L18" s="420"/>
      <c r="M18" s="535">
        <v>4</v>
      </c>
      <c r="N18" s="535"/>
      <c r="O18" s="535"/>
      <c r="P18" s="535"/>
      <c r="Q18" s="547"/>
      <c r="R18" s="535"/>
      <c r="S18" s="536"/>
    </row>
    <row r="19" spans="2:19" ht="11.85" customHeight="1">
      <c r="B19" s="1259" t="s">
        <v>15</v>
      </c>
      <c r="C19" s="313" t="s">
        <v>16</v>
      </c>
      <c r="D19" s="487"/>
      <c r="E19" s="479"/>
      <c r="F19" s="496" t="s">
        <v>262</v>
      </c>
      <c r="G19" s="496" t="s">
        <v>262</v>
      </c>
      <c r="H19" s="496" t="s">
        <v>262</v>
      </c>
      <c r="I19" s="479"/>
      <c r="J19" s="522" t="s">
        <v>262</v>
      </c>
      <c r="K19" s="371"/>
      <c r="L19" s="371"/>
      <c r="M19" s="527">
        <v>1</v>
      </c>
      <c r="N19" s="527">
        <v>0</v>
      </c>
      <c r="O19" s="527" t="s">
        <v>1397</v>
      </c>
      <c r="P19" s="527" t="s">
        <v>1397</v>
      </c>
      <c r="Q19" s="548"/>
      <c r="R19" s="527">
        <v>3</v>
      </c>
      <c r="S19" s="528">
        <v>86</v>
      </c>
    </row>
    <row r="20" spans="2:19" ht="11.85" customHeight="1">
      <c r="B20" s="1260"/>
      <c r="C20" s="302" t="s">
        <v>17</v>
      </c>
      <c r="D20" s="488"/>
      <c r="E20" s="489"/>
      <c r="F20" s="489"/>
      <c r="G20" s="489"/>
      <c r="H20" s="489"/>
      <c r="I20" s="489" t="s">
        <v>642</v>
      </c>
      <c r="J20" s="511" t="s">
        <v>642</v>
      </c>
      <c r="K20" s="355"/>
      <c r="L20" s="355"/>
      <c r="M20" s="529">
        <v>1</v>
      </c>
      <c r="N20" s="529"/>
      <c r="O20" s="529">
        <v>2</v>
      </c>
      <c r="P20" s="529"/>
      <c r="Q20" s="543"/>
      <c r="R20" s="529"/>
      <c r="S20" s="530"/>
    </row>
    <row r="21" spans="2:19" ht="11.85" customHeight="1">
      <c r="B21" s="1260"/>
      <c r="C21" s="302" t="s">
        <v>18</v>
      </c>
      <c r="D21" s="488"/>
      <c r="E21" s="489"/>
      <c r="F21" s="489"/>
      <c r="G21" s="489"/>
      <c r="H21" s="489" t="s">
        <v>262</v>
      </c>
      <c r="I21" s="489"/>
      <c r="J21" s="511"/>
      <c r="K21" s="355"/>
      <c r="L21" s="355"/>
      <c r="M21" s="529">
        <v>0</v>
      </c>
      <c r="N21" s="529"/>
      <c r="O21" s="529">
        <v>1</v>
      </c>
      <c r="P21" s="529">
        <v>1</v>
      </c>
      <c r="Q21" s="543"/>
      <c r="R21" s="529"/>
      <c r="S21" s="530"/>
    </row>
    <row r="22" spans="2:19" ht="11.85" customHeight="1">
      <c r="B22" s="1260"/>
      <c r="C22" s="302" t="s">
        <v>19</v>
      </c>
      <c r="D22" s="508"/>
      <c r="E22" s="509"/>
      <c r="F22" s="509"/>
      <c r="G22" s="509" t="s">
        <v>262</v>
      </c>
      <c r="H22" s="509"/>
      <c r="I22" s="509"/>
      <c r="J22" s="512" t="s">
        <v>262</v>
      </c>
      <c r="K22" s="407"/>
      <c r="L22" s="407"/>
      <c r="M22" s="531"/>
      <c r="N22" s="531"/>
      <c r="O22" s="531">
        <v>10</v>
      </c>
      <c r="P22" s="531">
        <v>5</v>
      </c>
      <c r="Q22" s="546"/>
      <c r="R22" s="531"/>
      <c r="S22" s="531"/>
    </row>
    <row r="23" spans="2:19" ht="11.85" customHeight="1">
      <c r="B23" s="1260"/>
      <c r="C23" s="302" t="s">
        <v>20</v>
      </c>
      <c r="D23" s="488"/>
      <c r="E23" s="489"/>
      <c r="F23" s="489"/>
      <c r="G23" s="489" t="s">
        <v>642</v>
      </c>
      <c r="H23" s="489" t="s">
        <v>262</v>
      </c>
      <c r="I23" s="489" t="s">
        <v>642</v>
      </c>
      <c r="J23" s="511" t="s">
        <v>642</v>
      </c>
      <c r="K23" s="355" t="s">
        <v>642</v>
      </c>
      <c r="L23" s="355" t="s">
        <v>642</v>
      </c>
      <c r="M23" s="529">
        <v>12</v>
      </c>
      <c r="N23" s="529">
        <v>0</v>
      </c>
      <c r="O23" s="529">
        <v>2</v>
      </c>
      <c r="P23" s="529">
        <v>3</v>
      </c>
      <c r="Q23" s="543"/>
      <c r="R23" s="529"/>
      <c r="S23" s="530"/>
    </row>
    <row r="24" spans="2:19" ht="11.85" customHeight="1">
      <c r="B24" s="1260"/>
      <c r="C24" s="302" t="s">
        <v>21</v>
      </c>
      <c r="D24" s="508"/>
      <c r="E24" s="509"/>
      <c r="F24" s="509"/>
      <c r="G24" s="509"/>
      <c r="H24" s="509"/>
      <c r="I24" s="509"/>
      <c r="J24" s="512"/>
      <c r="K24" s="407"/>
      <c r="L24" s="407"/>
      <c r="M24" s="531">
        <v>3</v>
      </c>
      <c r="N24" s="531"/>
      <c r="O24" s="529">
        <v>11</v>
      </c>
      <c r="P24" s="531"/>
      <c r="Q24" s="546"/>
      <c r="R24" s="531"/>
      <c r="S24" s="531"/>
    </row>
    <row r="25" spans="2:19" ht="11.85" customHeight="1">
      <c r="B25" s="1260"/>
      <c r="C25" s="303" t="s">
        <v>22</v>
      </c>
      <c r="D25" s="490"/>
      <c r="E25" s="491"/>
      <c r="F25" s="491"/>
      <c r="G25" s="491"/>
      <c r="H25" s="489" t="s">
        <v>262</v>
      </c>
      <c r="I25" s="491"/>
      <c r="J25" s="513"/>
      <c r="K25" s="381"/>
      <c r="L25" s="381"/>
      <c r="M25" s="532"/>
      <c r="N25" s="532"/>
      <c r="O25" s="532">
        <v>2</v>
      </c>
      <c r="P25" s="532"/>
      <c r="Q25" s="544"/>
      <c r="R25" s="532">
        <v>2</v>
      </c>
      <c r="S25" s="530">
        <v>33</v>
      </c>
    </row>
    <row r="26" spans="2:19" ht="11.85" customHeight="1">
      <c r="B26" s="1260"/>
      <c r="C26" s="302" t="s">
        <v>23</v>
      </c>
      <c r="D26" s="488"/>
      <c r="E26" s="489"/>
      <c r="F26" s="489"/>
      <c r="G26" s="489"/>
      <c r="H26" s="489"/>
      <c r="I26" s="489"/>
      <c r="J26" s="511"/>
      <c r="K26" s="355"/>
      <c r="L26" s="355"/>
      <c r="M26" s="529">
        <v>1</v>
      </c>
      <c r="N26" s="529"/>
      <c r="O26" s="529"/>
      <c r="P26" s="529"/>
      <c r="Q26" s="543"/>
      <c r="R26" s="529"/>
      <c r="S26" s="530"/>
    </row>
    <row r="27" spans="2:19" ht="11.85" customHeight="1">
      <c r="B27" s="1260"/>
      <c r="C27" s="302" t="s">
        <v>24</v>
      </c>
      <c r="D27" s="488"/>
      <c r="E27" s="489"/>
      <c r="F27" s="489"/>
      <c r="G27" s="489"/>
      <c r="H27" s="489"/>
      <c r="I27" s="489"/>
      <c r="J27" s="511"/>
      <c r="K27" s="355"/>
      <c r="L27" s="355"/>
      <c r="M27" s="529"/>
      <c r="N27" s="529"/>
      <c r="O27" s="529"/>
      <c r="P27" s="529"/>
      <c r="Q27" s="543"/>
      <c r="R27" s="529"/>
      <c r="S27" s="530"/>
    </row>
    <row r="28" spans="2:19" ht="11.85" customHeight="1">
      <c r="B28" s="1260"/>
      <c r="C28" s="302" t="s">
        <v>25</v>
      </c>
      <c r="D28" s="488"/>
      <c r="E28" s="489"/>
      <c r="F28" s="489"/>
      <c r="G28" s="489"/>
      <c r="H28" s="489"/>
      <c r="I28" s="489"/>
      <c r="J28" s="511"/>
      <c r="K28" s="355"/>
      <c r="L28" s="355"/>
      <c r="M28" s="529"/>
      <c r="N28" s="529"/>
      <c r="O28" s="529">
        <v>4</v>
      </c>
      <c r="P28" s="529">
        <v>2</v>
      </c>
      <c r="Q28" s="543"/>
      <c r="R28" s="529"/>
      <c r="S28" s="530"/>
    </row>
    <row r="29" spans="2:19" ht="11.85" customHeight="1">
      <c r="B29" s="1260"/>
      <c r="C29" s="302" t="s">
        <v>26</v>
      </c>
      <c r="D29" s="488"/>
      <c r="E29" s="489"/>
      <c r="F29" s="489"/>
      <c r="G29" s="489"/>
      <c r="H29" s="489"/>
      <c r="I29" s="489"/>
      <c r="J29" s="511"/>
      <c r="K29" s="355"/>
      <c r="L29" s="355"/>
      <c r="M29" s="529">
        <v>7</v>
      </c>
      <c r="N29" s="529"/>
      <c r="O29" s="529"/>
      <c r="P29" s="529"/>
      <c r="Q29" s="543"/>
      <c r="R29" s="529"/>
      <c r="S29" s="530"/>
    </row>
    <row r="30" spans="2:19" ht="11.85" customHeight="1">
      <c r="B30" s="1260"/>
      <c r="C30" s="302" t="s">
        <v>27</v>
      </c>
      <c r="D30" s="498"/>
      <c r="E30" s="499"/>
      <c r="F30" s="499"/>
      <c r="G30" s="499"/>
      <c r="H30" s="499" t="s">
        <v>262</v>
      </c>
      <c r="I30" s="499"/>
      <c r="J30" s="515"/>
      <c r="K30" s="392" t="s">
        <v>262</v>
      </c>
      <c r="L30" s="392" t="s">
        <v>262</v>
      </c>
      <c r="M30" s="529">
        <v>5</v>
      </c>
      <c r="N30" s="529"/>
      <c r="O30" s="529">
        <v>9</v>
      </c>
      <c r="P30" s="529">
        <v>2</v>
      </c>
      <c r="Q30" s="543"/>
      <c r="R30" s="529"/>
      <c r="S30" s="530"/>
    </row>
    <row r="31" spans="2:19" ht="11.85" customHeight="1">
      <c r="B31" s="1260"/>
      <c r="C31" s="311" t="s">
        <v>28</v>
      </c>
      <c r="D31" s="490"/>
      <c r="E31" s="491"/>
      <c r="F31" s="491"/>
      <c r="G31" s="491"/>
      <c r="H31" s="491"/>
      <c r="I31" s="491"/>
      <c r="J31" s="513"/>
      <c r="K31" s="381"/>
      <c r="L31" s="381"/>
      <c r="M31" s="532">
        <v>4</v>
      </c>
      <c r="N31" s="532"/>
      <c r="O31" s="532"/>
      <c r="P31" s="532"/>
      <c r="Q31" s="544"/>
      <c r="R31" s="532"/>
      <c r="S31" s="530"/>
    </row>
    <row r="32" spans="2:19" ht="11.85" customHeight="1">
      <c r="B32" s="1260"/>
      <c r="C32" s="303" t="s">
        <v>29</v>
      </c>
      <c r="D32" s="490"/>
      <c r="E32" s="491"/>
      <c r="F32" s="491"/>
      <c r="G32" s="491"/>
      <c r="H32" s="491"/>
      <c r="I32" s="491"/>
      <c r="J32" s="513"/>
      <c r="K32" s="381"/>
      <c r="L32" s="381"/>
      <c r="M32" s="532"/>
      <c r="N32" s="532"/>
      <c r="O32" s="532"/>
      <c r="P32" s="532"/>
      <c r="Q32" s="544"/>
      <c r="R32" s="532"/>
      <c r="S32" s="530"/>
    </row>
    <row r="33" spans="2:19" ht="11.85" customHeight="1">
      <c r="B33" s="1260"/>
      <c r="C33" s="302" t="s">
        <v>30</v>
      </c>
      <c r="D33" s="488"/>
      <c r="E33" s="489"/>
      <c r="F33" s="489"/>
      <c r="G33" s="489"/>
      <c r="H33" s="489"/>
      <c r="I33" s="489"/>
      <c r="J33" s="511"/>
      <c r="K33" s="355"/>
      <c r="L33" s="355"/>
      <c r="M33" s="529">
        <v>11</v>
      </c>
      <c r="N33" s="529"/>
      <c r="O33" s="529"/>
      <c r="P33" s="529"/>
      <c r="Q33" s="543"/>
      <c r="R33" s="529"/>
      <c r="S33" s="530"/>
    </row>
    <row r="34" spans="2:19" ht="11.85" customHeight="1">
      <c r="B34" s="1260"/>
      <c r="C34" s="302" t="s">
        <v>31</v>
      </c>
      <c r="D34" s="508"/>
      <c r="E34" s="509"/>
      <c r="F34" s="509"/>
      <c r="G34" s="509"/>
      <c r="H34" s="509"/>
      <c r="I34" s="509"/>
      <c r="J34" s="512"/>
      <c r="K34" s="407"/>
      <c r="L34" s="407"/>
      <c r="M34" s="531"/>
      <c r="N34" s="531"/>
      <c r="O34" s="531"/>
      <c r="P34" s="531">
        <v>1</v>
      </c>
      <c r="Q34" s="546"/>
      <c r="R34" s="531"/>
      <c r="S34" s="531"/>
    </row>
    <row r="35" spans="2:19" ht="11.85" customHeight="1">
      <c r="B35" s="1260"/>
      <c r="C35" s="302" t="s">
        <v>32</v>
      </c>
      <c r="D35" s="488"/>
      <c r="E35" s="489"/>
      <c r="F35" s="489"/>
      <c r="G35" s="489"/>
      <c r="H35" s="489"/>
      <c r="I35" s="489"/>
      <c r="J35" s="511" t="s">
        <v>262</v>
      </c>
      <c r="K35" s="355" t="s">
        <v>262</v>
      </c>
      <c r="L35" s="355" t="s">
        <v>262</v>
      </c>
      <c r="M35" s="529"/>
      <c r="N35" s="529"/>
      <c r="O35" s="529"/>
      <c r="P35" s="529"/>
      <c r="Q35" s="543"/>
      <c r="R35" s="529"/>
      <c r="S35" s="530"/>
    </row>
    <row r="36" spans="2:19" ht="11.85" customHeight="1">
      <c r="B36" s="1260"/>
      <c r="C36" s="302" t="s">
        <v>33</v>
      </c>
      <c r="D36" s="488"/>
      <c r="E36" s="489"/>
      <c r="F36" s="489"/>
      <c r="G36" s="489"/>
      <c r="H36" s="489"/>
      <c r="I36" s="489"/>
      <c r="J36" s="511"/>
      <c r="K36" s="355"/>
      <c r="L36" s="355"/>
      <c r="M36" s="529">
        <v>3</v>
      </c>
      <c r="N36" s="529"/>
      <c r="O36" s="529"/>
      <c r="P36" s="529"/>
      <c r="Q36" s="543"/>
      <c r="R36" s="529"/>
      <c r="S36" s="530"/>
    </row>
    <row r="37" spans="2:19" ht="11.85" customHeight="1">
      <c r="B37" s="1260"/>
      <c r="C37" s="303" t="s">
        <v>34</v>
      </c>
      <c r="D37" s="490"/>
      <c r="E37" s="491"/>
      <c r="F37" s="491"/>
      <c r="G37" s="491"/>
      <c r="H37" s="491"/>
      <c r="I37" s="491"/>
      <c r="J37" s="513" t="s">
        <v>262</v>
      </c>
      <c r="K37" s="381"/>
      <c r="L37" s="381"/>
      <c r="M37" s="532">
        <v>1</v>
      </c>
      <c r="N37" s="532"/>
      <c r="O37" s="532">
        <v>3</v>
      </c>
      <c r="P37" s="532"/>
      <c r="Q37" s="544"/>
      <c r="R37" s="532"/>
      <c r="S37" s="530"/>
    </row>
    <row r="38" spans="2:19" ht="11.85" customHeight="1">
      <c r="B38" s="1260"/>
      <c r="C38" s="302" t="s">
        <v>35</v>
      </c>
      <c r="D38" s="488"/>
      <c r="E38" s="489"/>
      <c r="F38" s="489"/>
      <c r="G38" s="489"/>
      <c r="H38" s="489"/>
      <c r="I38" s="489"/>
      <c r="J38" s="511"/>
      <c r="K38" s="355"/>
      <c r="L38" s="355"/>
      <c r="M38" s="529">
        <v>45</v>
      </c>
      <c r="N38" s="529"/>
      <c r="O38" s="529"/>
      <c r="P38" s="529"/>
      <c r="Q38" s="543"/>
      <c r="R38" s="529"/>
      <c r="S38" s="530"/>
    </row>
    <row r="39" spans="2:19" ht="11.85" customHeight="1">
      <c r="B39" s="1260"/>
      <c r="C39" s="303" t="s">
        <v>36</v>
      </c>
      <c r="D39" s="490"/>
      <c r="E39" s="491"/>
      <c r="F39" s="491"/>
      <c r="G39" s="491"/>
      <c r="H39" s="491"/>
      <c r="I39" s="491"/>
      <c r="J39" s="513"/>
      <c r="K39" s="381"/>
      <c r="L39" s="381"/>
      <c r="M39" s="532"/>
      <c r="N39" s="532"/>
      <c r="O39" s="532"/>
      <c r="P39" s="532"/>
      <c r="Q39" s="544"/>
      <c r="R39" s="532"/>
      <c r="S39" s="530"/>
    </row>
    <row r="40" spans="2:19" ht="11.85" customHeight="1">
      <c r="B40" s="1261"/>
      <c r="C40" s="307" t="s">
        <v>37</v>
      </c>
      <c r="D40" s="494"/>
      <c r="E40" s="495"/>
      <c r="F40" s="495"/>
      <c r="G40" s="495"/>
      <c r="H40" s="495"/>
      <c r="I40" s="495"/>
      <c r="J40" s="523"/>
      <c r="K40" s="387"/>
      <c r="L40" s="387"/>
      <c r="M40" s="537"/>
      <c r="N40" s="537"/>
      <c r="O40" s="537"/>
      <c r="P40" s="537"/>
      <c r="Q40" s="549"/>
      <c r="R40" s="537"/>
      <c r="S40" s="538"/>
    </row>
    <row r="41" spans="2:19" ht="11.85" customHeight="1">
      <c r="B41" s="1259" t="s">
        <v>38</v>
      </c>
      <c r="C41" s="299" t="s">
        <v>39</v>
      </c>
      <c r="D41" s="520"/>
      <c r="E41" s="497"/>
      <c r="F41" s="497"/>
      <c r="G41" s="497"/>
      <c r="H41" s="497"/>
      <c r="I41" s="497"/>
      <c r="J41" s="521"/>
      <c r="K41" s="445"/>
      <c r="L41" s="445"/>
      <c r="M41" s="539">
        <v>7</v>
      </c>
      <c r="N41" s="539"/>
      <c r="O41" s="539"/>
      <c r="P41" s="539"/>
      <c r="Q41" s="550"/>
      <c r="R41" s="539"/>
      <c r="S41" s="540"/>
    </row>
    <row r="42" spans="2:19" ht="11.85" customHeight="1">
      <c r="B42" s="1260"/>
      <c r="C42" s="311" t="s">
        <v>40</v>
      </c>
      <c r="D42" s="488"/>
      <c r="E42" s="489"/>
      <c r="F42" s="489"/>
      <c r="G42" s="489"/>
      <c r="H42" s="489"/>
      <c r="I42" s="489"/>
      <c r="J42" s="511"/>
      <c r="K42" s="380" t="s">
        <v>262</v>
      </c>
      <c r="L42" s="380" t="s">
        <v>262</v>
      </c>
      <c r="M42" s="529"/>
      <c r="N42" s="529"/>
      <c r="O42" s="529"/>
      <c r="P42" s="529">
        <v>5</v>
      </c>
      <c r="Q42" s="544"/>
      <c r="R42" s="529"/>
      <c r="S42" s="530"/>
    </row>
    <row r="43" spans="2:19" ht="11.85" customHeight="1">
      <c r="B43" s="1260"/>
      <c r="C43" s="302" t="s">
        <v>41</v>
      </c>
      <c r="D43" s="488"/>
      <c r="E43" s="489"/>
      <c r="F43" s="489" t="s">
        <v>262</v>
      </c>
      <c r="G43" s="489" t="s">
        <v>262</v>
      </c>
      <c r="H43" s="489"/>
      <c r="I43" s="489"/>
      <c r="J43" s="511" t="s">
        <v>262</v>
      </c>
      <c r="K43" s="355"/>
      <c r="L43" s="355"/>
      <c r="M43" s="529">
        <v>30</v>
      </c>
      <c r="N43" s="529"/>
      <c r="O43" s="529">
        <v>6</v>
      </c>
      <c r="P43" s="529"/>
      <c r="Q43" s="543" t="s">
        <v>262</v>
      </c>
      <c r="R43" s="529"/>
      <c r="S43" s="530"/>
    </row>
    <row r="44" spans="2:19" ht="11.85" customHeight="1">
      <c r="B44" s="1260"/>
      <c r="C44" s="302" t="s">
        <v>42</v>
      </c>
      <c r="D44" s="488"/>
      <c r="E44" s="489"/>
      <c r="F44" s="489"/>
      <c r="G44" s="489"/>
      <c r="H44" s="489" t="s">
        <v>262</v>
      </c>
      <c r="I44" s="489"/>
      <c r="J44" s="511"/>
      <c r="K44" s="355"/>
      <c r="L44" s="355"/>
      <c r="M44" s="529">
        <v>3</v>
      </c>
      <c r="N44" s="529"/>
      <c r="O44" s="529"/>
      <c r="P44" s="529"/>
      <c r="Q44" s="543"/>
      <c r="R44" s="529">
        <v>3</v>
      </c>
      <c r="S44" s="530">
        <v>85</v>
      </c>
    </row>
    <row r="45" spans="2:19" ht="11.85" customHeight="1">
      <c r="B45" s="1260"/>
      <c r="C45" s="303" t="s">
        <v>43</v>
      </c>
      <c r="D45" s="490"/>
      <c r="E45" s="491"/>
      <c r="F45" s="491"/>
      <c r="G45" s="491"/>
      <c r="H45" s="491"/>
      <c r="I45" s="491"/>
      <c r="J45" s="513"/>
      <c r="K45" s="381"/>
      <c r="L45" s="381"/>
      <c r="M45" s="532"/>
      <c r="N45" s="532"/>
      <c r="O45" s="532"/>
      <c r="P45" s="532"/>
      <c r="Q45" s="544"/>
      <c r="R45" s="532"/>
      <c r="S45" s="530"/>
    </row>
    <row r="46" spans="2:19" ht="11.85" customHeight="1">
      <c r="B46" s="1260"/>
      <c r="C46" s="302" t="s">
        <v>44</v>
      </c>
      <c r="D46" s="488"/>
      <c r="E46" s="489"/>
      <c r="F46" s="489"/>
      <c r="G46" s="489" t="s">
        <v>262</v>
      </c>
      <c r="H46" s="489" t="s">
        <v>262</v>
      </c>
      <c r="I46" s="489"/>
      <c r="J46" s="511" t="s">
        <v>262</v>
      </c>
      <c r="K46" s="355"/>
      <c r="L46" s="355"/>
      <c r="M46" s="529">
        <v>23</v>
      </c>
      <c r="N46" s="529"/>
      <c r="O46" s="529"/>
      <c r="P46" s="529"/>
      <c r="Q46" s="543"/>
      <c r="R46" s="529"/>
      <c r="S46" s="530"/>
    </row>
    <row r="47" spans="2:19" ht="11.85" customHeight="1">
      <c r="B47" s="1260"/>
      <c r="C47" s="302" t="s">
        <v>45</v>
      </c>
      <c r="D47" s="508"/>
      <c r="E47" s="509"/>
      <c r="F47" s="509"/>
      <c r="G47" s="509"/>
      <c r="H47" s="509"/>
      <c r="I47" s="509"/>
      <c r="J47" s="512"/>
      <c r="K47" s="407"/>
      <c r="L47" s="407"/>
      <c r="M47" s="531"/>
      <c r="N47" s="531"/>
      <c r="O47" s="531"/>
      <c r="P47" s="531"/>
      <c r="Q47" s="546"/>
      <c r="R47" s="531"/>
      <c r="S47" s="531"/>
    </row>
    <row r="48" spans="2:19" ht="11.85" customHeight="1">
      <c r="B48" s="1260"/>
      <c r="C48" s="303" t="s">
        <v>46</v>
      </c>
      <c r="D48" s="488"/>
      <c r="E48" s="489"/>
      <c r="F48" s="489"/>
      <c r="G48" s="489"/>
      <c r="H48" s="489"/>
      <c r="I48" s="489"/>
      <c r="J48" s="511"/>
      <c r="K48" s="380" t="s">
        <v>262</v>
      </c>
      <c r="L48" s="380" t="s">
        <v>262</v>
      </c>
      <c r="M48" s="529"/>
      <c r="N48" s="529"/>
      <c r="O48" s="529">
        <v>3</v>
      </c>
      <c r="P48" s="529"/>
      <c r="Q48" s="544"/>
      <c r="R48" s="529"/>
      <c r="S48" s="530"/>
    </row>
    <row r="49" spans="2:19" ht="11.85" customHeight="1">
      <c r="B49" s="1260"/>
      <c r="C49" s="302" t="s">
        <v>47</v>
      </c>
      <c r="D49" s="508"/>
      <c r="E49" s="509"/>
      <c r="F49" s="509"/>
      <c r="G49" s="509"/>
      <c r="H49" s="509"/>
      <c r="I49" s="509"/>
      <c r="J49" s="512"/>
      <c r="K49" s="407"/>
      <c r="L49" s="407"/>
      <c r="M49" s="531">
        <v>4</v>
      </c>
      <c r="N49" s="531"/>
      <c r="O49" s="531"/>
      <c r="P49" s="531">
        <v>4</v>
      </c>
      <c r="Q49" s="546"/>
      <c r="R49" s="531"/>
      <c r="S49" s="531"/>
    </row>
    <row r="50" spans="2:19" ht="11.85" customHeight="1">
      <c r="B50" s="1260"/>
      <c r="C50" s="303" t="s">
        <v>48</v>
      </c>
      <c r="D50" s="490"/>
      <c r="E50" s="491"/>
      <c r="F50" s="491"/>
      <c r="G50" s="491"/>
      <c r="H50" s="491"/>
      <c r="I50" s="491"/>
      <c r="J50" s="513"/>
      <c r="K50" s="381"/>
      <c r="L50" s="381"/>
      <c r="M50" s="532"/>
      <c r="N50" s="532"/>
      <c r="O50" s="532"/>
      <c r="P50" s="532"/>
      <c r="Q50" s="544"/>
      <c r="R50" s="532"/>
      <c r="S50" s="530"/>
    </row>
    <row r="51" spans="2:19" ht="11.85" customHeight="1">
      <c r="B51" s="1260"/>
      <c r="C51" s="303" t="s">
        <v>49</v>
      </c>
      <c r="D51" s="490"/>
      <c r="E51" s="491"/>
      <c r="F51" s="491"/>
      <c r="G51" s="491"/>
      <c r="H51" s="491"/>
      <c r="I51" s="491"/>
      <c r="J51" s="513" t="s">
        <v>262</v>
      </c>
      <c r="K51" s="381"/>
      <c r="L51" s="381"/>
      <c r="M51" s="532"/>
      <c r="N51" s="532"/>
      <c r="O51" s="532"/>
      <c r="P51" s="532"/>
      <c r="Q51" s="544"/>
      <c r="R51" s="532"/>
      <c r="S51" s="530"/>
    </row>
    <row r="52" spans="2:19" ht="11.85" customHeight="1">
      <c r="B52" s="1261"/>
      <c r="C52" s="307" t="s">
        <v>50</v>
      </c>
      <c r="D52" s="524"/>
      <c r="E52" s="525"/>
      <c r="F52" s="525"/>
      <c r="G52" s="525"/>
      <c r="H52" s="525"/>
      <c r="I52" s="525"/>
      <c r="J52" s="526"/>
      <c r="K52" s="478"/>
      <c r="L52" s="478"/>
      <c r="M52" s="541"/>
      <c r="N52" s="541"/>
      <c r="O52" s="541"/>
      <c r="P52" s="541"/>
      <c r="Q52" s="551"/>
      <c r="R52" s="541">
        <v>3</v>
      </c>
      <c r="S52" s="541">
        <v>148</v>
      </c>
    </row>
    <row r="53" spans="2:19" ht="11.85" customHeight="1">
      <c r="B53" s="1259" t="s">
        <v>51</v>
      </c>
      <c r="C53" s="313" t="s">
        <v>52</v>
      </c>
      <c r="D53" s="487"/>
      <c r="E53" s="479"/>
      <c r="F53" s="479"/>
      <c r="G53" s="479"/>
      <c r="H53" s="479"/>
      <c r="I53" s="479"/>
      <c r="J53" s="510"/>
      <c r="K53" s="371"/>
      <c r="L53" s="371"/>
      <c r="M53" s="527">
        <v>7</v>
      </c>
      <c r="N53" s="527"/>
      <c r="O53" s="527"/>
      <c r="P53" s="527">
        <v>1</v>
      </c>
      <c r="Q53" s="548"/>
      <c r="R53" s="527">
        <v>7</v>
      </c>
      <c r="S53" s="528">
        <v>367</v>
      </c>
    </row>
    <row r="54" spans="2:19" ht="11.85" customHeight="1">
      <c r="B54" s="1260"/>
      <c r="C54" s="303" t="s">
        <v>53</v>
      </c>
      <c r="D54" s="508"/>
      <c r="E54" s="509"/>
      <c r="F54" s="509"/>
      <c r="G54" s="509"/>
      <c r="H54" s="509"/>
      <c r="I54" s="509"/>
      <c r="J54" s="512"/>
      <c r="K54" s="407"/>
      <c r="L54" s="407"/>
      <c r="M54" s="531">
        <v>1</v>
      </c>
      <c r="N54" s="531"/>
      <c r="O54" s="531"/>
      <c r="P54" s="531">
        <v>22</v>
      </c>
      <c r="Q54" s="546"/>
      <c r="R54" s="531"/>
      <c r="S54" s="531"/>
    </row>
    <row r="55" spans="2:19" ht="11.85" customHeight="1">
      <c r="B55" s="1260"/>
      <c r="C55" s="302" t="s">
        <v>54</v>
      </c>
      <c r="D55" s="488"/>
      <c r="E55" s="489"/>
      <c r="F55" s="489"/>
      <c r="G55" s="489" t="s">
        <v>262</v>
      </c>
      <c r="H55" s="489"/>
      <c r="I55" s="489"/>
      <c r="J55" s="511" t="s">
        <v>262</v>
      </c>
      <c r="K55" s="355"/>
      <c r="L55" s="355"/>
      <c r="M55" s="529"/>
      <c r="N55" s="529"/>
      <c r="O55" s="529"/>
      <c r="P55" s="529">
        <v>10</v>
      </c>
      <c r="Q55" s="543"/>
      <c r="R55" s="529"/>
      <c r="S55" s="530"/>
    </row>
    <row r="56" spans="2:19" ht="11.85" customHeight="1">
      <c r="B56" s="1260"/>
      <c r="C56" s="302" t="s">
        <v>55</v>
      </c>
      <c r="D56" s="488"/>
      <c r="E56" s="489"/>
      <c r="F56" s="489"/>
      <c r="G56" s="489"/>
      <c r="H56" s="489" t="s">
        <v>262</v>
      </c>
      <c r="I56" s="489"/>
      <c r="J56" s="511"/>
      <c r="K56" s="355"/>
      <c r="L56" s="355"/>
      <c r="M56" s="529"/>
      <c r="N56" s="529"/>
      <c r="O56" s="529">
        <v>1</v>
      </c>
      <c r="P56" s="529"/>
      <c r="Q56" s="543"/>
      <c r="R56" s="529"/>
      <c r="S56" s="530"/>
    </row>
    <row r="57" spans="2:19" ht="11.85" customHeight="1">
      <c r="B57" s="1260"/>
      <c r="C57" s="302" t="s">
        <v>56</v>
      </c>
      <c r="D57" s="488" t="s">
        <v>262</v>
      </c>
      <c r="E57" s="489" t="s">
        <v>262</v>
      </c>
      <c r="F57" s="489" t="s">
        <v>262</v>
      </c>
      <c r="G57" s="489" t="s">
        <v>262</v>
      </c>
      <c r="H57" s="489" t="s">
        <v>262</v>
      </c>
      <c r="I57" s="489"/>
      <c r="J57" s="511" t="s">
        <v>262</v>
      </c>
      <c r="K57" s="355" t="s">
        <v>262</v>
      </c>
      <c r="L57" s="355" t="s">
        <v>262</v>
      </c>
      <c r="M57" s="529">
        <v>55</v>
      </c>
      <c r="N57" s="529"/>
      <c r="O57" s="529">
        <v>2</v>
      </c>
      <c r="P57" s="529">
        <v>7</v>
      </c>
      <c r="Q57" s="543"/>
      <c r="R57" s="529"/>
      <c r="S57" s="530"/>
    </row>
    <row r="58" spans="2:19" ht="11.85" customHeight="1">
      <c r="B58" s="1260"/>
      <c r="C58" s="302" t="s">
        <v>57</v>
      </c>
      <c r="D58" s="488"/>
      <c r="E58" s="489"/>
      <c r="F58" s="489"/>
      <c r="G58" s="489"/>
      <c r="H58" s="489"/>
      <c r="I58" s="489"/>
      <c r="J58" s="511"/>
      <c r="K58" s="355"/>
      <c r="L58" s="355"/>
      <c r="M58" s="529">
        <v>32</v>
      </c>
      <c r="N58" s="529"/>
      <c r="O58" s="529">
        <v>13</v>
      </c>
      <c r="P58" s="529">
        <v>2</v>
      </c>
      <c r="Q58" s="543"/>
      <c r="R58" s="529"/>
      <c r="S58" s="530"/>
    </row>
    <row r="59" spans="2:19" ht="11.85" customHeight="1">
      <c r="B59" s="1260"/>
      <c r="C59" s="302" t="s">
        <v>58</v>
      </c>
      <c r="D59" s="488"/>
      <c r="E59" s="489"/>
      <c r="F59" s="489"/>
      <c r="G59" s="489"/>
      <c r="H59" s="489"/>
      <c r="I59" s="489"/>
      <c r="J59" s="511"/>
      <c r="K59" s="355"/>
      <c r="L59" s="355"/>
      <c r="M59" s="529">
        <v>33</v>
      </c>
      <c r="N59" s="529"/>
      <c r="O59" s="529">
        <v>4</v>
      </c>
      <c r="P59" s="529"/>
      <c r="Q59" s="543"/>
      <c r="R59" s="529"/>
      <c r="S59" s="530"/>
    </row>
    <row r="60" spans="2:19" ht="11.85" customHeight="1">
      <c r="B60" s="1260"/>
      <c r="C60" s="302" t="s">
        <v>59</v>
      </c>
      <c r="D60" s="488"/>
      <c r="E60" s="489"/>
      <c r="F60" s="489"/>
      <c r="G60" s="489"/>
      <c r="H60" s="489" t="s">
        <v>262</v>
      </c>
      <c r="I60" s="489"/>
      <c r="J60" s="511"/>
      <c r="K60" s="355"/>
      <c r="L60" s="355"/>
      <c r="M60" s="529">
        <v>213</v>
      </c>
      <c r="N60" s="529"/>
      <c r="O60" s="529"/>
      <c r="P60" s="529"/>
      <c r="Q60" s="543"/>
      <c r="R60" s="529">
        <v>213</v>
      </c>
      <c r="S60" s="530">
        <v>9558</v>
      </c>
    </row>
    <row r="61" spans="2:19" ht="11.85" customHeight="1">
      <c r="B61" s="1260"/>
      <c r="C61" s="302" t="s">
        <v>60</v>
      </c>
      <c r="D61" s="508"/>
      <c r="E61" s="509"/>
      <c r="F61" s="509"/>
      <c r="G61" s="509"/>
      <c r="H61" s="509"/>
      <c r="I61" s="509"/>
      <c r="J61" s="512"/>
      <c r="K61" s="407"/>
      <c r="L61" s="407"/>
      <c r="M61" s="531">
        <v>12</v>
      </c>
      <c r="N61" s="531"/>
      <c r="O61" s="531"/>
      <c r="P61" s="531"/>
      <c r="Q61" s="546"/>
      <c r="R61" s="531"/>
      <c r="S61" s="531"/>
    </row>
    <row r="62" spans="2:19" ht="11.85" customHeight="1">
      <c r="B62" s="1260"/>
      <c r="C62" s="302" t="s">
        <v>61</v>
      </c>
      <c r="D62" s="488"/>
      <c r="E62" s="489"/>
      <c r="F62" s="489"/>
      <c r="G62" s="489"/>
      <c r="H62" s="489"/>
      <c r="I62" s="489"/>
      <c r="J62" s="511"/>
      <c r="K62" s="355"/>
      <c r="L62" s="355"/>
      <c r="M62" s="529">
        <v>9</v>
      </c>
      <c r="N62" s="529"/>
      <c r="O62" s="529">
        <v>10</v>
      </c>
      <c r="P62" s="529"/>
      <c r="Q62" s="543"/>
      <c r="R62" s="529"/>
      <c r="S62" s="530"/>
    </row>
    <row r="63" spans="2:19" ht="11.85" customHeight="1">
      <c r="B63" s="1260"/>
      <c r="C63" s="302" t="s">
        <v>62</v>
      </c>
      <c r="D63" s="508"/>
      <c r="E63" s="509"/>
      <c r="F63" s="509"/>
      <c r="G63" s="509"/>
      <c r="H63" s="509"/>
      <c r="I63" s="509"/>
      <c r="J63" s="512"/>
      <c r="K63" s="407"/>
      <c r="L63" s="407"/>
      <c r="M63" s="531">
        <v>1</v>
      </c>
      <c r="N63" s="531"/>
      <c r="O63" s="531">
        <v>37</v>
      </c>
      <c r="P63" s="531"/>
      <c r="Q63" s="546"/>
      <c r="R63" s="531"/>
      <c r="S63" s="531"/>
    </row>
    <row r="64" spans="2:19" ht="11.85" customHeight="1">
      <c r="B64" s="1260"/>
      <c r="C64" s="302" t="s">
        <v>63</v>
      </c>
      <c r="D64" s="488"/>
      <c r="E64" s="489"/>
      <c r="F64" s="489"/>
      <c r="G64" s="489"/>
      <c r="H64" s="489"/>
      <c r="I64" s="489"/>
      <c r="J64" s="511" t="s">
        <v>262</v>
      </c>
      <c r="K64" s="355"/>
      <c r="L64" s="355"/>
      <c r="M64" s="529">
        <v>12</v>
      </c>
      <c r="N64" s="529"/>
      <c r="O64" s="529">
        <v>3</v>
      </c>
      <c r="P64" s="529">
        <v>1</v>
      </c>
      <c r="Q64" s="543"/>
      <c r="R64" s="529"/>
      <c r="S64" s="530"/>
    </row>
    <row r="65" spans="2:19" ht="11.85" customHeight="1">
      <c r="B65" s="1260"/>
      <c r="C65" s="302" t="s">
        <v>64</v>
      </c>
      <c r="D65" s="488"/>
      <c r="E65" s="489"/>
      <c r="F65" s="489"/>
      <c r="G65" s="489"/>
      <c r="H65" s="489" t="s">
        <v>262</v>
      </c>
      <c r="I65" s="489" t="s">
        <v>262</v>
      </c>
      <c r="J65" s="511"/>
      <c r="K65" s="355"/>
      <c r="L65" s="355"/>
      <c r="M65" s="529">
        <v>5</v>
      </c>
      <c r="N65" s="529"/>
      <c r="O65" s="529"/>
      <c r="P65" s="529"/>
      <c r="Q65" s="543"/>
      <c r="R65" s="529"/>
      <c r="S65" s="530"/>
    </row>
    <row r="66" spans="2:19" ht="11.85" customHeight="1">
      <c r="B66" s="1260"/>
      <c r="C66" s="302" t="s">
        <v>65</v>
      </c>
      <c r="D66" s="498"/>
      <c r="E66" s="499"/>
      <c r="F66" s="499"/>
      <c r="G66" s="499"/>
      <c r="H66" s="499"/>
      <c r="I66" s="499"/>
      <c r="J66" s="515"/>
      <c r="K66" s="392"/>
      <c r="L66" s="392"/>
      <c r="M66" s="529"/>
      <c r="N66" s="529"/>
      <c r="O66" s="529">
        <v>1</v>
      </c>
      <c r="P66" s="529"/>
      <c r="Q66" s="543"/>
      <c r="R66" s="529"/>
      <c r="S66" s="530"/>
    </row>
    <row r="67" spans="2:19" ht="11.85" customHeight="1">
      <c r="B67" s="1261"/>
      <c r="C67" s="312" t="s">
        <v>66</v>
      </c>
      <c r="D67" s="500"/>
      <c r="E67" s="501"/>
      <c r="F67" s="501"/>
      <c r="G67" s="501"/>
      <c r="H67" s="501"/>
      <c r="I67" s="501"/>
      <c r="J67" s="516"/>
      <c r="K67" s="399"/>
      <c r="L67" s="399"/>
      <c r="M67" s="542">
        <v>6</v>
      </c>
      <c r="N67" s="542"/>
      <c r="O67" s="542"/>
      <c r="P67" s="542"/>
      <c r="Q67" s="552"/>
      <c r="R67" s="542"/>
      <c r="S67" s="538"/>
    </row>
    <row r="68" spans="2:19" ht="11.85" customHeight="1">
      <c r="B68" s="1280" t="s">
        <v>233</v>
      </c>
      <c r="C68" s="1282"/>
      <c r="D68" s="502">
        <f>COUNTA(D5:D67)</f>
        <v>4</v>
      </c>
      <c r="E68" s="502">
        <f t="shared" ref="E68:H68" si="0">COUNTA(E5:E67)</f>
        <v>2</v>
      </c>
      <c r="F68" s="502">
        <f t="shared" si="0"/>
        <v>7</v>
      </c>
      <c r="G68" s="502">
        <f t="shared" si="0"/>
        <v>15</v>
      </c>
      <c r="H68" s="502">
        <f t="shared" si="0"/>
        <v>17</v>
      </c>
      <c r="I68" s="502">
        <f t="shared" ref="I68" si="1">COUNTA(I5:I67)</f>
        <v>8</v>
      </c>
      <c r="J68" s="502">
        <f t="shared" ref="J68" si="2">COUNTA(J5:J67)</f>
        <v>18</v>
      </c>
      <c r="K68" s="502">
        <f t="shared" ref="K68" si="3">COUNTA(K5:K67)</f>
        <v>9</v>
      </c>
      <c r="L68" s="502">
        <f t="shared" ref="L68" si="4">COUNTA(L5:L67)</f>
        <v>9</v>
      </c>
      <c r="M68" s="502">
        <f t="shared" ref="M68" si="5">COUNTA(M5:M67)</f>
        <v>37</v>
      </c>
      <c r="N68" s="502">
        <f t="shared" ref="N68" si="6">COUNTA(N5:N67)</f>
        <v>2</v>
      </c>
      <c r="O68" s="502">
        <f t="shared" ref="O68" si="7">COUNTA(O5:O67)</f>
        <v>27</v>
      </c>
      <c r="P68" s="502">
        <f t="shared" ref="P68" si="8">COUNTA(P5:P67)</f>
        <v>22</v>
      </c>
      <c r="Q68" s="502">
        <f t="shared" ref="Q68" si="9">COUNTA(Q5:Q67)</f>
        <v>3</v>
      </c>
      <c r="R68" s="502">
        <f t="shared" ref="R68" si="10">COUNTA(R5:R67)</f>
        <v>8</v>
      </c>
      <c r="S68" s="503">
        <f t="shared" ref="S68" si="11">COUNTA(S5:S67)</f>
        <v>8</v>
      </c>
    </row>
    <row r="69" spans="2:19" ht="11.85" customHeight="1">
      <c r="B69" s="1280" t="s">
        <v>234</v>
      </c>
      <c r="C69" s="1282"/>
      <c r="D69" s="1330"/>
      <c r="E69" s="1331"/>
      <c r="F69" s="1331"/>
      <c r="G69" s="1331"/>
      <c r="H69" s="1331"/>
      <c r="I69" s="1331"/>
      <c r="J69" s="1331"/>
      <c r="K69" s="1331"/>
      <c r="L69" s="1332"/>
      <c r="M69" s="504">
        <f>SUM(M5:M67)</f>
        <v>678</v>
      </c>
      <c r="N69" s="504">
        <f>SUM(N5:N67)</f>
        <v>0</v>
      </c>
      <c r="O69" s="504">
        <f>SUM(O5:O67)</f>
        <v>260</v>
      </c>
      <c r="P69" s="504">
        <f>SUM(P5:P67)</f>
        <v>122</v>
      </c>
      <c r="Q69" s="405"/>
      <c r="R69" s="505">
        <f>SUM(R5:R67)</f>
        <v>233</v>
      </c>
      <c r="S69" s="506">
        <f>SUM(S5:S67)</f>
        <v>10573</v>
      </c>
    </row>
    <row r="70" spans="2:19" ht="6" customHeight="1"/>
  </sheetData>
  <mergeCells count="25">
    <mergeCell ref="J3:J4"/>
    <mergeCell ref="B68:C68"/>
    <mergeCell ref="K2:S2"/>
    <mergeCell ref="K3:L3"/>
    <mergeCell ref="O3:P3"/>
    <mergeCell ref="R3:S3"/>
    <mergeCell ref="M3:M4"/>
    <mergeCell ref="N3:N4"/>
    <mergeCell ref="Q3:Q4"/>
    <mergeCell ref="D69:L69"/>
    <mergeCell ref="R1:S1"/>
    <mergeCell ref="B69:C69"/>
    <mergeCell ref="D2:J2"/>
    <mergeCell ref="B5:C5"/>
    <mergeCell ref="B6:B18"/>
    <mergeCell ref="B19:B40"/>
    <mergeCell ref="B41:B52"/>
    <mergeCell ref="B53:B67"/>
    <mergeCell ref="B2:C4"/>
    <mergeCell ref="D3:D4"/>
    <mergeCell ref="E3:E4"/>
    <mergeCell ref="F3:F4"/>
    <mergeCell ref="G3:G4"/>
    <mergeCell ref="H3:H4"/>
    <mergeCell ref="I3:I4"/>
  </mergeCells>
  <phoneticPr fontId="4"/>
  <dataValidations count="1">
    <dataValidation type="list" allowBlank="1" showInputMessage="1" showErrorMessage="1" sqref="Q10 D10:L10 Q16 D16:L16 Q22 D22:L22 Q24 D24:L24 Q34 D34:L34 Q47 D47:L47 Q49 D49:L49 Q52 D52:L52 Q54 D54:L54 Q61 D61:L61 Q63 D63:L63" xr:uid="{87E2A85B-8DAA-49CA-B1BB-67883391FECF}">
      <formula1>"○"</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dimension ref="B1:K127"/>
  <sheetViews>
    <sheetView view="pageBreakPreview" zoomScaleNormal="100" zoomScaleSheetLayoutView="100" workbookViewId="0">
      <pane xSplit="1" ySplit="3" topLeftCell="B118" activePane="bottomRight" state="frozen"/>
      <selection activeCell="R48" sqref="R48"/>
      <selection pane="topRight" activeCell="R48" sqref="R48"/>
      <selection pane="bottomLeft" activeCell="R48" sqref="R48"/>
      <selection pane="bottomRight" activeCell="G122" sqref="G122"/>
    </sheetView>
  </sheetViews>
  <sheetFormatPr defaultRowHeight="13.5"/>
  <cols>
    <col min="1" max="1" width="1" style="315" customWidth="1"/>
    <col min="2" max="2" width="2.75" style="315" customWidth="1"/>
    <col min="3" max="3" width="8.375" style="315" customWidth="1"/>
    <col min="4" max="4" width="40.5" style="315" customWidth="1"/>
    <col min="5" max="6" width="5.375" style="561" customWidth="1"/>
    <col min="7" max="7" width="49.25" style="315" customWidth="1"/>
    <col min="8" max="8" width="5.375" style="315" customWidth="1"/>
    <col min="9" max="9" width="1" style="315" customWidth="1"/>
    <col min="10" max="16384" width="9" style="315"/>
  </cols>
  <sheetData>
    <row r="1" spans="2:11" ht="13.5" customHeight="1">
      <c r="B1" s="318"/>
      <c r="C1" s="360" t="s">
        <v>230</v>
      </c>
      <c r="D1" s="361"/>
      <c r="E1" s="559"/>
      <c r="F1" s="559"/>
      <c r="G1" s="361"/>
      <c r="H1" s="361"/>
    </row>
    <row r="2" spans="2:11" ht="11.25" customHeight="1">
      <c r="B2" s="1275"/>
      <c r="C2" s="1283"/>
      <c r="D2" s="1315" t="s">
        <v>137</v>
      </c>
      <c r="E2" s="1315"/>
      <c r="F2" s="1315"/>
      <c r="G2" s="1315" t="s">
        <v>138</v>
      </c>
      <c r="H2" s="1315"/>
    </row>
    <row r="3" spans="2:11" ht="19.5">
      <c r="B3" s="1257"/>
      <c r="C3" s="1284"/>
      <c r="D3" s="950" t="s">
        <v>185</v>
      </c>
      <c r="E3" s="560" t="s">
        <v>186</v>
      </c>
      <c r="F3" s="560" t="s">
        <v>187</v>
      </c>
      <c r="G3" s="950" t="s">
        <v>184</v>
      </c>
      <c r="H3" s="952" t="s">
        <v>1765</v>
      </c>
    </row>
    <row r="4" spans="2:11" s="465" customFormat="1">
      <c r="B4" s="1346" t="s">
        <v>0</v>
      </c>
      <c r="C4" s="1347"/>
      <c r="D4" s="372" t="s">
        <v>906</v>
      </c>
      <c r="E4" s="1185"/>
      <c r="F4" s="1185">
        <v>254</v>
      </c>
      <c r="G4" s="372"/>
      <c r="H4" s="1197"/>
      <c r="K4" s="556"/>
    </row>
    <row r="5" spans="2:11" s="465" customFormat="1">
      <c r="B5" s="1348"/>
      <c r="C5" s="1349"/>
      <c r="D5" s="374" t="s">
        <v>907</v>
      </c>
      <c r="E5" s="1186"/>
      <c r="F5" s="1186">
        <v>2711</v>
      </c>
      <c r="G5" s="374"/>
      <c r="H5" s="1198"/>
      <c r="K5" s="556"/>
    </row>
    <row r="6" spans="2:11" s="465" customFormat="1">
      <c r="B6" s="1348"/>
      <c r="C6" s="1349"/>
      <c r="D6" s="374" t="s">
        <v>908</v>
      </c>
      <c r="E6" s="1186">
        <v>1</v>
      </c>
      <c r="F6" s="1186">
        <v>13</v>
      </c>
      <c r="G6" s="374"/>
      <c r="H6" s="1198"/>
      <c r="K6" s="556"/>
    </row>
    <row r="7" spans="2:11" s="465" customFormat="1">
      <c r="B7" s="1348"/>
      <c r="C7" s="1349"/>
      <c r="D7" s="374" t="s">
        <v>1231</v>
      </c>
      <c r="E7" s="1186">
        <v>1</v>
      </c>
      <c r="F7" s="1186">
        <v>21</v>
      </c>
      <c r="G7" s="374"/>
      <c r="H7" s="1198"/>
      <c r="K7" s="556"/>
    </row>
    <row r="8" spans="2:11" s="465" customFormat="1">
      <c r="B8" s="1348"/>
      <c r="C8" s="1349"/>
      <c r="D8" s="374" t="s">
        <v>909</v>
      </c>
      <c r="E8" s="1186">
        <v>1</v>
      </c>
      <c r="F8" s="1186">
        <v>15</v>
      </c>
      <c r="G8" s="374"/>
      <c r="H8" s="1198"/>
      <c r="K8" s="556"/>
    </row>
    <row r="9" spans="2:11" s="465" customFormat="1">
      <c r="B9" s="1348"/>
      <c r="C9" s="1349"/>
      <c r="D9" s="374" t="s">
        <v>910</v>
      </c>
      <c r="E9" s="1186"/>
      <c r="F9" s="1186">
        <v>11</v>
      </c>
      <c r="G9" s="374"/>
      <c r="H9" s="1198"/>
      <c r="K9" s="556"/>
    </row>
    <row r="10" spans="2:11" ht="13.5" customHeight="1">
      <c r="B10" s="1348"/>
      <c r="C10" s="1349"/>
      <c r="D10" s="374" t="s">
        <v>1232</v>
      </c>
      <c r="E10" s="1186">
        <v>3</v>
      </c>
      <c r="F10" s="1186">
        <v>17</v>
      </c>
      <c r="G10" s="374"/>
      <c r="H10" s="1198"/>
      <c r="K10" s="357"/>
    </row>
    <row r="11" spans="2:11">
      <c r="B11" s="1348"/>
      <c r="C11" s="1349"/>
      <c r="D11" s="374" t="s">
        <v>1233</v>
      </c>
      <c r="E11" s="1186">
        <v>1</v>
      </c>
      <c r="F11" s="1186">
        <v>20</v>
      </c>
      <c r="G11" s="374"/>
      <c r="H11" s="1198"/>
      <c r="K11" s="357"/>
    </row>
    <row r="12" spans="2:11">
      <c r="B12" s="1348"/>
      <c r="C12" s="1349"/>
      <c r="D12" s="374" t="s">
        <v>1234</v>
      </c>
      <c r="E12" s="1186">
        <v>1</v>
      </c>
      <c r="F12" s="1186">
        <v>64</v>
      </c>
      <c r="G12" s="374"/>
      <c r="H12" s="1198"/>
    </row>
    <row r="13" spans="2:11">
      <c r="B13" s="1348"/>
      <c r="C13" s="1349"/>
      <c r="D13" s="374" t="s">
        <v>1235</v>
      </c>
      <c r="E13" s="1186">
        <v>1</v>
      </c>
      <c r="F13" s="1186">
        <v>59</v>
      </c>
      <c r="G13" s="374"/>
      <c r="H13" s="1198"/>
    </row>
    <row r="14" spans="2:11">
      <c r="B14" s="1348"/>
      <c r="C14" s="1349"/>
      <c r="D14" s="374" t="s">
        <v>1236</v>
      </c>
      <c r="E14" s="1186">
        <v>1</v>
      </c>
      <c r="F14" s="1186">
        <v>16</v>
      </c>
      <c r="G14" s="374"/>
      <c r="H14" s="1198"/>
    </row>
    <row r="15" spans="2:11">
      <c r="B15" s="1348"/>
      <c r="C15" s="1349"/>
      <c r="D15" s="374" t="s">
        <v>1237</v>
      </c>
      <c r="E15" s="1186">
        <v>1</v>
      </c>
      <c r="F15" s="1186">
        <v>80</v>
      </c>
      <c r="G15" s="374"/>
      <c r="H15" s="1198"/>
    </row>
    <row r="16" spans="2:11">
      <c r="B16" s="1348"/>
      <c r="C16" s="1349"/>
      <c r="D16" s="374" t="s">
        <v>1238</v>
      </c>
      <c r="E16" s="1186">
        <v>1</v>
      </c>
      <c r="F16" s="1186">
        <v>25</v>
      </c>
      <c r="G16" s="374"/>
      <c r="H16" s="1198"/>
    </row>
    <row r="17" spans="2:8">
      <c r="B17" s="1348"/>
      <c r="C17" s="1349"/>
      <c r="D17" s="374" t="s">
        <v>1239</v>
      </c>
      <c r="E17" s="1186">
        <v>1</v>
      </c>
      <c r="F17" s="1186">
        <v>60</v>
      </c>
      <c r="G17" s="374"/>
      <c r="H17" s="1198"/>
    </row>
    <row r="18" spans="2:8">
      <c r="B18" s="1348"/>
      <c r="C18" s="1349"/>
      <c r="D18" s="374" t="s">
        <v>1240</v>
      </c>
      <c r="E18" s="1186">
        <v>1</v>
      </c>
      <c r="F18" s="1186">
        <v>14</v>
      </c>
      <c r="G18" s="374"/>
      <c r="H18" s="1198"/>
    </row>
    <row r="19" spans="2:8">
      <c r="B19" s="1348"/>
      <c r="C19" s="1349"/>
      <c r="D19" s="374" t="s">
        <v>1241</v>
      </c>
      <c r="E19" s="1186">
        <v>1</v>
      </c>
      <c r="F19" s="1186">
        <v>15</v>
      </c>
      <c r="G19" s="374"/>
      <c r="H19" s="1198"/>
    </row>
    <row r="20" spans="2:8">
      <c r="B20" s="1348"/>
      <c r="C20" s="1349"/>
      <c r="D20" s="374" t="s">
        <v>1242</v>
      </c>
      <c r="E20" s="1186">
        <v>1</v>
      </c>
      <c r="F20" s="1186">
        <v>14</v>
      </c>
      <c r="G20" s="374"/>
      <c r="H20" s="1198"/>
    </row>
    <row r="21" spans="2:8">
      <c r="B21" s="1348"/>
      <c r="C21" s="1349"/>
      <c r="D21" s="374" t="s">
        <v>1243</v>
      </c>
      <c r="E21" s="1186">
        <v>1</v>
      </c>
      <c r="F21" s="1186">
        <v>64</v>
      </c>
      <c r="G21" s="374"/>
      <c r="H21" s="1198"/>
    </row>
    <row r="22" spans="2:8">
      <c r="B22" s="1348"/>
      <c r="C22" s="1349"/>
      <c r="D22" s="374" t="s">
        <v>1244</v>
      </c>
      <c r="E22" s="1186">
        <v>1</v>
      </c>
      <c r="F22" s="1186">
        <v>14</v>
      </c>
      <c r="G22" s="374"/>
      <c r="H22" s="1198"/>
    </row>
    <row r="23" spans="2:8">
      <c r="B23" s="1348"/>
      <c r="C23" s="1349"/>
      <c r="D23" s="374" t="s">
        <v>1245</v>
      </c>
      <c r="E23" s="1186">
        <v>1</v>
      </c>
      <c r="F23" s="1186">
        <v>26</v>
      </c>
      <c r="G23" s="374"/>
      <c r="H23" s="1198"/>
    </row>
    <row r="24" spans="2:8" ht="13.5" customHeight="1">
      <c r="B24" s="1348"/>
      <c r="C24" s="1349"/>
      <c r="D24" s="374" t="s">
        <v>1246</v>
      </c>
      <c r="E24" s="1186">
        <v>1</v>
      </c>
      <c r="F24" s="1186">
        <v>20</v>
      </c>
      <c r="G24" s="374"/>
      <c r="H24" s="1198"/>
    </row>
    <row r="25" spans="2:8">
      <c r="B25" s="1348"/>
      <c r="C25" s="1349"/>
      <c r="D25" s="374" t="s">
        <v>1247</v>
      </c>
      <c r="E25" s="1186">
        <v>1</v>
      </c>
      <c r="F25" s="1186">
        <v>11</v>
      </c>
      <c r="G25" s="374"/>
      <c r="H25" s="1198"/>
    </row>
    <row r="26" spans="2:8">
      <c r="B26" s="1348"/>
      <c r="C26" s="1349"/>
      <c r="D26" s="374" t="s">
        <v>1248</v>
      </c>
      <c r="E26" s="1186">
        <v>1</v>
      </c>
      <c r="F26" s="1186">
        <v>3</v>
      </c>
      <c r="G26" s="374"/>
      <c r="H26" s="1198"/>
    </row>
    <row r="27" spans="2:8">
      <c r="B27" s="1348"/>
      <c r="C27" s="1349"/>
      <c r="D27" s="374" t="s">
        <v>1249</v>
      </c>
      <c r="E27" s="1186">
        <v>1</v>
      </c>
      <c r="F27" s="1186">
        <v>14</v>
      </c>
      <c r="G27" s="374"/>
      <c r="H27" s="1198"/>
    </row>
    <row r="28" spans="2:8">
      <c r="B28" s="1348"/>
      <c r="C28" s="1349"/>
      <c r="D28" s="374" t="s">
        <v>1250</v>
      </c>
      <c r="E28" s="1186">
        <v>1</v>
      </c>
      <c r="F28" s="1186">
        <v>16</v>
      </c>
      <c r="G28" s="374"/>
      <c r="H28" s="1198"/>
    </row>
    <row r="29" spans="2:8">
      <c r="B29" s="1348"/>
      <c r="C29" s="1349"/>
      <c r="D29" s="374" t="s">
        <v>1251</v>
      </c>
      <c r="E29" s="1186">
        <v>1</v>
      </c>
      <c r="F29" s="1186">
        <v>23</v>
      </c>
      <c r="G29" s="374"/>
      <c r="H29" s="1198"/>
    </row>
    <row r="30" spans="2:8">
      <c r="B30" s="1348"/>
      <c r="C30" s="1349"/>
      <c r="D30" s="374" t="s">
        <v>1252</v>
      </c>
      <c r="E30" s="1186">
        <v>1</v>
      </c>
      <c r="F30" s="1186">
        <v>13</v>
      </c>
      <c r="G30" s="374"/>
      <c r="H30" s="1198"/>
    </row>
    <row r="31" spans="2:8">
      <c r="B31" s="1348"/>
      <c r="C31" s="1349"/>
      <c r="D31" s="374" t="s">
        <v>1253</v>
      </c>
      <c r="E31" s="1186">
        <v>1</v>
      </c>
      <c r="F31" s="1186">
        <v>7</v>
      </c>
      <c r="G31" s="374"/>
      <c r="H31" s="1198"/>
    </row>
    <row r="32" spans="2:8">
      <c r="B32" s="1348"/>
      <c r="C32" s="1349"/>
      <c r="D32" s="374" t="s">
        <v>1254</v>
      </c>
      <c r="E32" s="1186">
        <v>1</v>
      </c>
      <c r="F32" s="1186">
        <v>15</v>
      </c>
      <c r="G32" s="374"/>
      <c r="H32" s="1198"/>
    </row>
    <row r="33" spans="2:9">
      <c r="B33" s="1348"/>
      <c r="C33" s="1349"/>
      <c r="D33" s="374" t="s">
        <v>1255</v>
      </c>
      <c r="E33" s="1186">
        <v>1</v>
      </c>
      <c r="F33" s="1186">
        <v>9</v>
      </c>
      <c r="G33" s="374"/>
      <c r="H33" s="1198"/>
    </row>
    <row r="34" spans="2:9">
      <c r="B34" s="1348"/>
      <c r="C34" s="1349"/>
      <c r="D34" s="374" t="s">
        <v>1256</v>
      </c>
      <c r="E34" s="1186">
        <v>1</v>
      </c>
      <c r="F34" s="1186">
        <v>11</v>
      </c>
      <c r="G34" s="374"/>
      <c r="H34" s="1198"/>
    </row>
    <row r="35" spans="2:9">
      <c r="B35" s="1348"/>
      <c r="C35" s="1349"/>
      <c r="D35" s="374" t="s">
        <v>1257</v>
      </c>
      <c r="E35" s="1186">
        <v>1</v>
      </c>
      <c r="F35" s="1186">
        <v>33</v>
      </c>
      <c r="G35" s="374"/>
      <c r="H35" s="1198"/>
    </row>
    <row r="36" spans="2:9">
      <c r="B36" s="1348"/>
      <c r="C36" s="1349"/>
      <c r="D36" s="374" t="s">
        <v>1258</v>
      </c>
      <c r="E36" s="1186">
        <v>1</v>
      </c>
      <c r="F36" s="1186">
        <v>12</v>
      </c>
      <c r="G36" s="374"/>
      <c r="H36" s="1198"/>
    </row>
    <row r="37" spans="2:9">
      <c r="B37" s="1348"/>
      <c r="C37" s="1349"/>
      <c r="D37" s="374" t="s">
        <v>1259</v>
      </c>
      <c r="E37" s="1186">
        <v>1</v>
      </c>
      <c r="F37" s="1186">
        <v>7</v>
      </c>
      <c r="G37" s="374"/>
      <c r="H37" s="1198"/>
    </row>
    <row r="38" spans="2:9">
      <c r="B38" s="1348"/>
      <c r="C38" s="1349"/>
      <c r="D38" s="374" t="s">
        <v>1260</v>
      </c>
      <c r="E38" s="1186">
        <v>1</v>
      </c>
      <c r="F38" s="1186">
        <v>15</v>
      </c>
      <c r="G38" s="374"/>
      <c r="H38" s="1198"/>
    </row>
    <row r="39" spans="2:9">
      <c r="B39" s="1348"/>
      <c r="C39" s="1349"/>
      <c r="D39" s="374" t="s">
        <v>1261</v>
      </c>
      <c r="E39" s="1186">
        <v>1</v>
      </c>
      <c r="F39" s="1186">
        <v>28</v>
      </c>
      <c r="G39" s="374"/>
      <c r="H39" s="1198"/>
      <c r="I39" s="465"/>
    </row>
    <row r="40" spans="2:9">
      <c r="B40" s="1348"/>
      <c r="C40" s="1349"/>
      <c r="D40" s="374" t="s">
        <v>1262</v>
      </c>
      <c r="E40" s="1186">
        <v>1</v>
      </c>
      <c r="F40" s="1186">
        <v>12</v>
      </c>
      <c r="G40" s="374"/>
      <c r="H40" s="1198"/>
    </row>
    <row r="41" spans="2:9">
      <c r="B41" s="1348"/>
      <c r="C41" s="1349"/>
      <c r="D41" s="374" t="s">
        <v>1263</v>
      </c>
      <c r="E41" s="1186">
        <v>1</v>
      </c>
      <c r="F41" s="1186">
        <v>19</v>
      </c>
      <c r="G41" s="374"/>
      <c r="H41" s="1198"/>
    </row>
    <row r="42" spans="2:9">
      <c r="B42" s="1348"/>
      <c r="C42" s="1349"/>
      <c r="D42" s="374" t="s">
        <v>1264</v>
      </c>
      <c r="E42" s="1186">
        <v>1</v>
      </c>
      <c r="F42" s="1186">
        <v>15</v>
      </c>
      <c r="G42" s="374"/>
      <c r="H42" s="1198"/>
    </row>
    <row r="43" spans="2:9">
      <c r="B43" s="1348"/>
      <c r="C43" s="1349"/>
      <c r="D43" s="374" t="s">
        <v>1265</v>
      </c>
      <c r="E43" s="1186">
        <v>1</v>
      </c>
      <c r="F43" s="1186">
        <v>14</v>
      </c>
      <c r="G43" s="374"/>
      <c r="H43" s="1198"/>
    </row>
    <row r="44" spans="2:9">
      <c r="B44" s="1348"/>
      <c r="C44" s="1349"/>
      <c r="D44" s="374" t="s">
        <v>1266</v>
      </c>
      <c r="E44" s="1186">
        <v>1</v>
      </c>
      <c r="F44" s="1186">
        <v>22</v>
      </c>
      <c r="G44" s="374"/>
      <c r="H44" s="1198"/>
    </row>
    <row r="45" spans="2:9">
      <c r="B45" s="1348"/>
      <c r="C45" s="1349"/>
      <c r="D45" s="374" t="s">
        <v>1267</v>
      </c>
      <c r="E45" s="1186">
        <v>1</v>
      </c>
      <c r="F45" s="1186">
        <v>20</v>
      </c>
      <c r="G45" s="374"/>
      <c r="H45" s="1198"/>
    </row>
    <row r="46" spans="2:9">
      <c r="B46" s="1350"/>
      <c r="C46" s="1351"/>
      <c r="D46" s="562" t="s">
        <v>1268</v>
      </c>
      <c r="E46" s="1187">
        <v>1</v>
      </c>
      <c r="F46" s="1187">
        <v>15</v>
      </c>
      <c r="G46" s="562"/>
      <c r="H46" s="1199"/>
    </row>
    <row r="47" spans="2:9" ht="13.5" customHeight="1">
      <c r="B47" s="1259" t="s">
        <v>1</v>
      </c>
      <c r="C47" s="451" t="s">
        <v>2</v>
      </c>
      <c r="D47" s="372" t="s">
        <v>338</v>
      </c>
      <c r="E47" s="1185">
        <v>10</v>
      </c>
      <c r="F47" s="1185">
        <v>154</v>
      </c>
      <c r="G47" s="563" t="s">
        <v>338</v>
      </c>
      <c r="H47" s="1200">
        <v>48</v>
      </c>
    </row>
    <row r="48" spans="2:9">
      <c r="B48" s="1260"/>
      <c r="C48" s="302" t="s">
        <v>3</v>
      </c>
      <c r="D48" s="374"/>
      <c r="E48" s="1186"/>
      <c r="F48" s="1186"/>
      <c r="G48" s="374"/>
      <c r="H48" s="1198"/>
    </row>
    <row r="49" spans="2:8">
      <c r="B49" s="1260"/>
      <c r="C49" s="302" t="s">
        <v>4</v>
      </c>
      <c r="D49" s="374" t="s">
        <v>339</v>
      </c>
      <c r="E49" s="1186"/>
      <c r="F49" s="1186">
        <v>141</v>
      </c>
      <c r="G49" s="374"/>
      <c r="H49" s="1198"/>
    </row>
    <row r="50" spans="2:8">
      <c r="B50" s="1260"/>
      <c r="C50" s="302" t="s">
        <v>5</v>
      </c>
      <c r="D50" s="374" t="s">
        <v>700</v>
      </c>
      <c r="E50" s="1186"/>
      <c r="F50" s="1186">
        <v>84</v>
      </c>
      <c r="G50" s="374" t="s">
        <v>701</v>
      </c>
      <c r="H50" s="1198">
        <v>45</v>
      </c>
    </row>
    <row r="51" spans="2:8">
      <c r="B51" s="1260"/>
      <c r="C51" s="303" t="s">
        <v>6</v>
      </c>
      <c r="D51" s="953"/>
      <c r="E51" s="1186"/>
      <c r="F51" s="1186"/>
      <c r="G51" s="953"/>
      <c r="H51" s="1201"/>
    </row>
    <row r="52" spans="2:8">
      <c r="B52" s="1260"/>
      <c r="C52" s="302" t="s">
        <v>7</v>
      </c>
      <c r="D52" s="374" t="s">
        <v>1334</v>
      </c>
      <c r="E52" s="1186"/>
      <c r="F52" s="1186">
        <v>84</v>
      </c>
      <c r="G52" s="374" t="s">
        <v>362</v>
      </c>
      <c r="H52" s="1198">
        <v>185</v>
      </c>
    </row>
    <row r="53" spans="2:8" ht="13.5" customHeight="1">
      <c r="B53" s="1260"/>
      <c r="C53" s="1343" t="s">
        <v>8</v>
      </c>
      <c r="D53" s="374" t="s">
        <v>822</v>
      </c>
      <c r="E53" s="1186">
        <v>13</v>
      </c>
      <c r="F53" s="1186">
        <v>76</v>
      </c>
      <c r="G53" s="374" t="s">
        <v>340</v>
      </c>
      <c r="H53" s="1198">
        <v>24</v>
      </c>
    </row>
    <row r="54" spans="2:8">
      <c r="B54" s="1260"/>
      <c r="C54" s="1344"/>
      <c r="D54" s="374" t="s">
        <v>1335</v>
      </c>
      <c r="E54" s="1186">
        <v>1</v>
      </c>
      <c r="F54" s="1186">
        <v>22</v>
      </c>
      <c r="G54" s="374" t="s">
        <v>1336</v>
      </c>
      <c r="H54" s="1198"/>
    </row>
    <row r="55" spans="2:8">
      <c r="B55" s="1260"/>
      <c r="C55" s="1345"/>
      <c r="D55" s="374" t="s">
        <v>1337</v>
      </c>
      <c r="E55" s="1186">
        <v>1</v>
      </c>
      <c r="F55" s="1186">
        <v>12</v>
      </c>
      <c r="G55" s="374" t="s">
        <v>1337</v>
      </c>
      <c r="H55" s="1198"/>
    </row>
    <row r="56" spans="2:8">
      <c r="B56" s="1260"/>
      <c r="C56" s="303" t="s">
        <v>9</v>
      </c>
      <c r="D56" s="953" t="s">
        <v>978</v>
      </c>
      <c r="E56" s="1186">
        <v>86</v>
      </c>
      <c r="F56" s="1186">
        <v>1829</v>
      </c>
      <c r="G56" s="953" t="s">
        <v>979</v>
      </c>
      <c r="H56" s="1201">
        <v>10</v>
      </c>
    </row>
    <row r="57" spans="2:8">
      <c r="B57" s="1260"/>
      <c r="C57" s="302" t="s">
        <v>10</v>
      </c>
      <c r="D57" s="374" t="s">
        <v>992</v>
      </c>
      <c r="E57" s="1186"/>
      <c r="F57" s="1186">
        <v>64</v>
      </c>
      <c r="G57" s="374" t="s">
        <v>341</v>
      </c>
      <c r="H57" s="1198">
        <v>8</v>
      </c>
    </row>
    <row r="58" spans="2:8">
      <c r="B58" s="1260"/>
      <c r="C58" s="1321" t="s">
        <v>11</v>
      </c>
      <c r="D58" s="416" t="s">
        <v>727</v>
      </c>
      <c r="E58" s="1186">
        <v>43</v>
      </c>
      <c r="F58" s="1186">
        <v>87</v>
      </c>
      <c r="G58" s="1341" t="s">
        <v>727</v>
      </c>
      <c r="H58" s="1342">
        <v>93</v>
      </c>
    </row>
    <row r="59" spans="2:8">
      <c r="B59" s="1260"/>
      <c r="C59" s="1320"/>
      <c r="D59" s="395" t="s">
        <v>342</v>
      </c>
      <c r="E59" s="1186"/>
      <c r="F59" s="1186">
        <v>139</v>
      </c>
      <c r="G59" s="1341"/>
      <c r="H59" s="1342"/>
    </row>
    <row r="60" spans="2:8">
      <c r="B60" s="1260"/>
      <c r="C60" s="302" t="s">
        <v>12</v>
      </c>
      <c r="D60" s="374" t="s">
        <v>343</v>
      </c>
      <c r="E60" s="1188">
        <v>14</v>
      </c>
      <c r="F60" s="1188">
        <v>60</v>
      </c>
      <c r="G60" s="374" t="s">
        <v>344</v>
      </c>
      <c r="H60" s="1188">
        <v>18</v>
      </c>
    </row>
    <row r="61" spans="2:8">
      <c r="B61" s="1260"/>
      <c r="C61" s="302" t="s">
        <v>13</v>
      </c>
      <c r="D61" s="374" t="s">
        <v>345</v>
      </c>
      <c r="E61" s="1186"/>
      <c r="F61" s="1186">
        <v>183</v>
      </c>
      <c r="G61" s="374" t="s">
        <v>735</v>
      </c>
      <c r="H61" s="1198">
        <v>23</v>
      </c>
    </row>
    <row r="62" spans="2:8">
      <c r="B62" s="1261"/>
      <c r="C62" s="307" t="s">
        <v>14</v>
      </c>
      <c r="D62" s="388" t="s">
        <v>816</v>
      </c>
      <c r="E62" s="1187"/>
      <c r="F62" s="1187">
        <v>43</v>
      </c>
      <c r="G62" s="388"/>
      <c r="H62" s="1202"/>
    </row>
    <row r="63" spans="2:8" ht="40.5" customHeight="1">
      <c r="B63" s="1259" t="s">
        <v>15</v>
      </c>
      <c r="C63" s="313" t="s">
        <v>16</v>
      </c>
      <c r="D63" s="414" t="s">
        <v>1766</v>
      </c>
      <c r="E63" s="1185">
        <v>5</v>
      </c>
      <c r="F63" s="1189">
        <v>197</v>
      </c>
      <c r="G63" s="564"/>
      <c r="H63" s="1203"/>
    </row>
    <row r="64" spans="2:8">
      <c r="B64" s="1260"/>
      <c r="C64" s="302" t="s">
        <v>17</v>
      </c>
      <c r="D64" s="374" t="s">
        <v>346</v>
      </c>
      <c r="E64" s="1186">
        <v>20</v>
      </c>
      <c r="F64" s="1186">
        <v>114</v>
      </c>
      <c r="G64" s="565"/>
      <c r="H64" s="1183"/>
    </row>
    <row r="65" spans="2:8" ht="27" customHeight="1">
      <c r="B65" s="1260"/>
      <c r="C65" s="302" t="s">
        <v>18</v>
      </c>
      <c r="D65" s="557" t="s">
        <v>1767</v>
      </c>
      <c r="E65" s="1186">
        <v>4</v>
      </c>
      <c r="F65" s="1186">
        <v>152</v>
      </c>
      <c r="G65" s="565"/>
      <c r="H65" s="1183"/>
    </row>
    <row r="66" spans="2:8">
      <c r="B66" s="1260"/>
      <c r="C66" s="302" t="s">
        <v>19</v>
      </c>
      <c r="D66" s="374"/>
      <c r="E66" s="1186"/>
      <c r="F66" s="1186"/>
      <c r="G66" s="565"/>
      <c r="H66" s="1183"/>
    </row>
    <row r="67" spans="2:8" s="465" customFormat="1" ht="13.5" customHeight="1">
      <c r="B67" s="1260"/>
      <c r="C67" s="1343" t="s">
        <v>20</v>
      </c>
      <c r="D67" s="376" t="s">
        <v>347</v>
      </c>
      <c r="E67" s="1190">
        <v>9</v>
      </c>
      <c r="F67" s="1190">
        <v>126</v>
      </c>
      <c r="G67" s="1353"/>
      <c r="H67" s="1352"/>
    </row>
    <row r="68" spans="2:8" s="465" customFormat="1">
      <c r="B68" s="1260"/>
      <c r="C68" s="1344"/>
      <c r="D68" s="376" t="s">
        <v>348</v>
      </c>
      <c r="E68" s="1190">
        <v>1</v>
      </c>
      <c r="F68" s="1190">
        <v>58</v>
      </c>
      <c r="G68" s="1353"/>
      <c r="H68" s="1352"/>
    </row>
    <row r="69" spans="2:8">
      <c r="B69" s="1260"/>
      <c r="C69" s="1345"/>
      <c r="D69" s="376" t="s">
        <v>349</v>
      </c>
      <c r="E69" s="1190">
        <v>6</v>
      </c>
      <c r="F69" s="1190">
        <v>47</v>
      </c>
      <c r="G69" s="1353"/>
      <c r="H69" s="1352"/>
    </row>
    <row r="70" spans="2:8">
      <c r="B70" s="1260"/>
      <c r="C70" s="302" t="s">
        <v>21</v>
      </c>
      <c r="D70" s="374" t="s">
        <v>350</v>
      </c>
      <c r="E70" s="1186">
        <v>15</v>
      </c>
      <c r="F70" s="1186">
        <v>37</v>
      </c>
      <c r="G70" s="954"/>
      <c r="H70" s="1204"/>
    </row>
    <row r="71" spans="2:8">
      <c r="B71" s="1260"/>
      <c r="C71" s="303" t="s">
        <v>22</v>
      </c>
      <c r="D71" s="395" t="s">
        <v>351</v>
      </c>
      <c r="E71" s="1186"/>
      <c r="F71" s="1186"/>
      <c r="G71" s="954" t="s">
        <v>648</v>
      </c>
      <c r="H71" s="1204">
        <v>466</v>
      </c>
    </row>
    <row r="72" spans="2:8">
      <c r="B72" s="1260"/>
      <c r="C72" s="302" t="s">
        <v>23</v>
      </c>
      <c r="D72" s="374"/>
      <c r="E72" s="1186"/>
      <c r="F72" s="1186"/>
      <c r="G72" s="565"/>
      <c r="H72" s="1183"/>
    </row>
    <row r="73" spans="2:8">
      <c r="B73" s="1260"/>
      <c r="C73" s="302" t="s">
        <v>24</v>
      </c>
      <c r="D73" s="374"/>
      <c r="E73" s="1186"/>
      <c r="F73" s="1186"/>
      <c r="G73" s="565"/>
      <c r="H73" s="1183"/>
    </row>
    <row r="74" spans="2:8" s="465" customFormat="1">
      <c r="B74" s="1260"/>
      <c r="C74" s="302" t="s">
        <v>25</v>
      </c>
      <c r="D74" s="374" t="s">
        <v>352</v>
      </c>
      <c r="E74" s="1186"/>
      <c r="F74" s="1186">
        <v>67</v>
      </c>
      <c r="G74" s="565" t="s">
        <v>352</v>
      </c>
      <c r="H74" s="1183">
        <v>39</v>
      </c>
    </row>
    <row r="75" spans="2:8" s="465" customFormat="1">
      <c r="B75" s="1260"/>
      <c r="C75" s="1343" t="s">
        <v>26</v>
      </c>
      <c r="D75" s="376" t="s">
        <v>353</v>
      </c>
      <c r="E75" s="1186">
        <v>4</v>
      </c>
      <c r="F75" s="1186">
        <v>21</v>
      </c>
      <c r="G75" s="565" t="s">
        <v>904</v>
      </c>
      <c r="H75" s="1183">
        <v>2</v>
      </c>
    </row>
    <row r="76" spans="2:8">
      <c r="B76" s="1260"/>
      <c r="C76" s="1344"/>
      <c r="D76" s="374" t="s">
        <v>1212</v>
      </c>
      <c r="E76" s="1186">
        <v>2</v>
      </c>
      <c r="F76" s="1186">
        <v>65</v>
      </c>
      <c r="G76" s="565"/>
      <c r="H76" s="1183"/>
    </row>
    <row r="77" spans="2:8">
      <c r="B77" s="1260"/>
      <c r="C77" s="1345"/>
      <c r="D77" s="374" t="s">
        <v>349</v>
      </c>
      <c r="E77" s="1186">
        <v>1</v>
      </c>
      <c r="F77" s="1186">
        <v>13</v>
      </c>
      <c r="G77" s="565"/>
      <c r="H77" s="1183"/>
    </row>
    <row r="78" spans="2:8">
      <c r="B78" s="1260"/>
      <c r="C78" s="302" t="s">
        <v>27</v>
      </c>
      <c r="D78" s="393"/>
      <c r="E78" s="1186"/>
      <c r="F78" s="1186"/>
      <c r="G78" s="565"/>
      <c r="H78" s="1183"/>
    </row>
    <row r="79" spans="2:8">
      <c r="B79" s="1260"/>
      <c r="C79" s="311" t="s">
        <v>28</v>
      </c>
      <c r="D79" s="953" t="s">
        <v>1512</v>
      </c>
      <c r="E79" s="1186">
        <v>11</v>
      </c>
      <c r="F79" s="1186">
        <v>33</v>
      </c>
      <c r="G79" s="954" t="s">
        <v>1512</v>
      </c>
      <c r="H79" s="1204">
        <v>35</v>
      </c>
    </row>
    <row r="80" spans="2:8">
      <c r="B80" s="1260"/>
      <c r="C80" s="303" t="s">
        <v>29</v>
      </c>
      <c r="D80" s="953"/>
      <c r="E80" s="1186"/>
      <c r="F80" s="1186"/>
      <c r="G80" s="954"/>
      <c r="H80" s="1205"/>
    </row>
    <row r="81" spans="2:8">
      <c r="B81" s="1260"/>
      <c r="C81" s="302" t="s">
        <v>30</v>
      </c>
      <c r="D81" s="374"/>
      <c r="E81" s="1186"/>
      <c r="F81" s="1186"/>
      <c r="G81" s="565"/>
      <c r="H81" s="1205"/>
    </row>
    <row r="82" spans="2:8">
      <c r="B82" s="1260"/>
      <c r="C82" s="1321" t="s">
        <v>31</v>
      </c>
      <c r="D82" s="376" t="s">
        <v>1768</v>
      </c>
      <c r="E82" s="1191"/>
      <c r="F82" s="1181">
        <v>9</v>
      </c>
      <c r="G82" s="565"/>
      <c r="H82" s="1181">
        <v>2</v>
      </c>
    </row>
    <row r="83" spans="2:8">
      <c r="B83" s="1260"/>
      <c r="C83" s="1354"/>
      <c r="D83" s="376" t="s">
        <v>1769</v>
      </c>
      <c r="E83" s="1191">
        <v>38</v>
      </c>
      <c r="F83" s="1181">
        <v>509</v>
      </c>
      <c r="G83" s="565"/>
      <c r="H83" s="1182">
        <v>611</v>
      </c>
    </row>
    <row r="84" spans="2:8">
      <c r="B84" s="1260"/>
      <c r="C84" s="1320"/>
      <c r="D84" s="376" t="s">
        <v>1770</v>
      </c>
      <c r="E84" s="1191"/>
      <c r="F84" s="1181">
        <v>17</v>
      </c>
      <c r="G84" s="565"/>
      <c r="H84" s="1183">
        <v>132</v>
      </c>
    </row>
    <row r="85" spans="2:8" s="465" customFormat="1">
      <c r="B85" s="1261"/>
      <c r="C85" s="312" t="s">
        <v>32</v>
      </c>
      <c r="D85" s="562" t="s">
        <v>1540</v>
      </c>
      <c r="E85" s="1187">
        <v>1</v>
      </c>
      <c r="F85" s="1192">
        <v>55</v>
      </c>
      <c r="G85" s="1032" t="s">
        <v>1540</v>
      </c>
      <c r="H85" s="1184">
        <v>1</v>
      </c>
    </row>
    <row r="86" spans="2:8" s="465" customFormat="1" ht="0.75" customHeight="1">
      <c r="B86" s="948"/>
      <c r="C86" s="1029"/>
      <c r="D86" s="1030"/>
      <c r="E86" s="1193"/>
      <c r="F86" s="1194"/>
      <c r="G86" s="1031"/>
      <c r="H86" s="1206"/>
    </row>
    <row r="87" spans="2:8" s="465" customFormat="1">
      <c r="B87" s="1259" t="s">
        <v>1915</v>
      </c>
      <c r="C87" s="313" t="s">
        <v>33</v>
      </c>
      <c r="D87" s="372"/>
      <c r="E87" s="1185"/>
      <c r="F87" s="1185"/>
      <c r="G87" s="1001"/>
      <c r="H87" s="1207"/>
    </row>
    <row r="88" spans="2:8">
      <c r="B88" s="1260"/>
      <c r="C88" s="1343" t="s">
        <v>34</v>
      </c>
      <c r="D88" s="953" t="s">
        <v>756</v>
      </c>
      <c r="E88" s="1186">
        <v>1</v>
      </c>
      <c r="F88" s="1186">
        <v>14</v>
      </c>
      <c r="G88" s="954"/>
      <c r="H88" s="1204"/>
    </row>
    <row r="89" spans="2:8">
      <c r="B89" s="1260"/>
      <c r="C89" s="1344"/>
      <c r="D89" s="953" t="s">
        <v>761</v>
      </c>
      <c r="E89" s="1186">
        <v>1</v>
      </c>
      <c r="F89" s="1186">
        <v>30</v>
      </c>
      <c r="G89" s="954"/>
      <c r="H89" s="1204"/>
    </row>
    <row r="90" spans="2:8" ht="13.5" customHeight="1">
      <c r="B90" s="1260"/>
      <c r="C90" s="1344"/>
      <c r="D90" s="953" t="s">
        <v>1541</v>
      </c>
      <c r="E90" s="1186">
        <v>1</v>
      </c>
      <c r="F90" s="1186">
        <v>13</v>
      </c>
      <c r="G90" s="954"/>
      <c r="H90" s="1204"/>
    </row>
    <row r="91" spans="2:8">
      <c r="B91" s="1260"/>
      <c r="C91" s="1345"/>
      <c r="D91" s="953" t="s">
        <v>762</v>
      </c>
      <c r="E91" s="1186">
        <v>1</v>
      </c>
      <c r="F91" s="1186">
        <v>27</v>
      </c>
      <c r="G91" s="954"/>
      <c r="H91" s="1204"/>
    </row>
    <row r="92" spans="2:8">
      <c r="B92" s="1260"/>
      <c r="C92" s="302" t="s">
        <v>35</v>
      </c>
      <c r="D92" s="374"/>
      <c r="E92" s="1186"/>
      <c r="F92" s="1186"/>
      <c r="G92" s="565"/>
      <c r="H92" s="1183"/>
    </row>
    <row r="93" spans="2:8">
      <c r="B93" s="1260"/>
      <c r="C93" s="303" t="s">
        <v>36</v>
      </c>
      <c r="D93" s="953"/>
      <c r="E93" s="1186"/>
      <c r="F93" s="1186"/>
      <c r="G93" s="954"/>
      <c r="H93" s="1204"/>
    </row>
    <row r="94" spans="2:8">
      <c r="B94" s="1261"/>
      <c r="C94" s="307" t="s">
        <v>37</v>
      </c>
      <c r="D94" s="388"/>
      <c r="E94" s="1187"/>
      <c r="F94" s="1187"/>
      <c r="G94" s="566"/>
      <c r="H94" s="1208"/>
    </row>
    <row r="95" spans="2:8" ht="13.5" customHeight="1">
      <c r="B95" s="1259" t="s">
        <v>38</v>
      </c>
      <c r="C95" s="299" t="s">
        <v>39</v>
      </c>
      <c r="D95" s="372"/>
      <c r="E95" s="1185"/>
      <c r="F95" s="1185"/>
      <c r="G95" s="372"/>
      <c r="H95" s="1197"/>
    </row>
    <row r="96" spans="2:8">
      <c r="B96" s="1260"/>
      <c r="C96" s="311" t="s">
        <v>40</v>
      </c>
      <c r="D96" s="374"/>
      <c r="E96" s="1186"/>
      <c r="F96" s="1186"/>
      <c r="G96" s="374"/>
      <c r="H96" s="1198"/>
    </row>
    <row r="97" spans="2:8">
      <c r="B97" s="1260"/>
      <c r="C97" s="303" t="s">
        <v>41</v>
      </c>
      <c r="D97" s="953"/>
      <c r="E97" s="1186"/>
      <c r="F97" s="1186"/>
      <c r="G97" s="953"/>
      <c r="H97" s="1201"/>
    </row>
    <row r="98" spans="2:8">
      <c r="B98" s="1260"/>
      <c r="C98" s="303" t="s">
        <v>42</v>
      </c>
      <c r="D98" s="953"/>
      <c r="E98" s="1186"/>
      <c r="F98" s="1186"/>
      <c r="G98" s="953"/>
      <c r="H98" s="1201"/>
    </row>
    <row r="99" spans="2:8">
      <c r="B99" s="1260"/>
      <c r="C99" s="303" t="s">
        <v>43</v>
      </c>
      <c r="D99" s="953"/>
      <c r="E99" s="1186"/>
      <c r="F99" s="1186"/>
      <c r="G99" s="953"/>
      <c r="H99" s="1201"/>
    </row>
    <row r="100" spans="2:8">
      <c r="B100" s="1260"/>
      <c r="C100" s="302" t="s">
        <v>44</v>
      </c>
      <c r="D100" s="374"/>
      <c r="E100" s="1186"/>
      <c r="F100" s="1186"/>
      <c r="G100" s="374"/>
      <c r="H100" s="1198"/>
    </row>
    <row r="101" spans="2:8">
      <c r="B101" s="1260"/>
      <c r="C101" s="1321" t="s">
        <v>45</v>
      </c>
      <c r="D101" s="374" t="s">
        <v>354</v>
      </c>
      <c r="E101" s="1188"/>
      <c r="F101" s="1188">
        <v>39</v>
      </c>
      <c r="G101" s="374" t="s">
        <v>360</v>
      </c>
      <c r="H101" s="1188">
        <v>9</v>
      </c>
    </row>
    <row r="102" spans="2:8">
      <c r="B102" s="1260"/>
      <c r="C102" s="1320"/>
      <c r="D102" s="374" t="s">
        <v>1891</v>
      </c>
      <c r="E102" s="1188">
        <v>1</v>
      </c>
      <c r="F102" s="1188">
        <v>17</v>
      </c>
      <c r="G102" s="374"/>
      <c r="H102" s="1188"/>
    </row>
    <row r="103" spans="2:8">
      <c r="B103" s="1260"/>
      <c r="C103" s="303" t="s">
        <v>46</v>
      </c>
      <c r="D103" s="415" t="s">
        <v>1585</v>
      </c>
      <c r="E103" s="1186">
        <v>4</v>
      </c>
      <c r="F103" s="1186">
        <v>75</v>
      </c>
      <c r="G103" s="374"/>
      <c r="H103" s="1198"/>
    </row>
    <row r="104" spans="2:8">
      <c r="B104" s="1260"/>
      <c r="C104" s="303" t="s">
        <v>47</v>
      </c>
      <c r="D104" s="953"/>
      <c r="E104" s="1186"/>
      <c r="F104" s="1186"/>
      <c r="G104" s="953"/>
      <c r="H104" s="1201"/>
    </row>
    <row r="105" spans="2:8">
      <c r="B105" s="1260"/>
      <c r="C105" s="303" t="s">
        <v>48</v>
      </c>
      <c r="D105" s="953"/>
      <c r="E105" s="1186"/>
      <c r="F105" s="1186"/>
      <c r="G105" s="953"/>
      <c r="H105" s="1201"/>
    </row>
    <row r="106" spans="2:8">
      <c r="B106" s="1260"/>
      <c r="C106" s="303" t="s">
        <v>49</v>
      </c>
      <c r="D106" s="554"/>
      <c r="E106" s="1195"/>
      <c r="F106" s="1195"/>
      <c r="G106" s="554"/>
      <c r="H106" s="1209"/>
    </row>
    <row r="107" spans="2:8">
      <c r="B107" s="1261"/>
      <c r="C107" s="307" t="s">
        <v>50</v>
      </c>
      <c r="D107" s="388"/>
      <c r="E107" s="1187"/>
      <c r="F107" s="1187"/>
      <c r="G107" s="388"/>
      <c r="H107" s="1202"/>
    </row>
    <row r="108" spans="2:8" ht="27" customHeight="1">
      <c r="B108" s="1259" t="s">
        <v>1131</v>
      </c>
      <c r="C108" s="1319" t="s">
        <v>52</v>
      </c>
      <c r="D108" s="414" t="s">
        <v>1129</v>
      </c>
      <c r="E108" s="1185">
        <v>3</v>
      </c>
      <c r="F108" s="1185">
        <v>41</v>
      </c>
      <c r="G108" s="372"/>
      <c r="H108" s="1197"/>
    </row>
    <row r="109" spans="2:8">
      <c r="B109" s="1260"/>
      <c r="C109" s="1320"/>
      <c r="D109" s="376" t="s">
        <v>1130</v>
      </c>
      <c r="E109" s="1186">
        <v>11</v>
      </c>
      <c r="F109" s="1186">
        <v>12</v>
      </c>
      <c r="G109" s="376" t="s">
        <v>1130</v>
      </c>
      <c r="H109" s="1198"/>
    </row>
    <row r="110" spans="2:8">
      <c r="B110" s="1260"/>
      <c r="C110" s="303" t="s">
        <v>53</v>
      </c>
      <c r="D110" s="953"/>
      <c r="E110" s="1186"/>
      <c r="F110" s="1186"/>
      <c r="G110" s="953"/>
      <c r="H110" s="1201"/>
    </row>
    <row r="111" spans="2:8">
      <c r="B111" s="1260"/>
      <c r="C111" s="302" t="s">
        <v>54</v>
      </c>
      <c r="D111" s="374" t="s">
        <v>355</v>
      </c>
      <c r="E111" s="1186">
        <v>26</v>
      </c>
      <c r="F111" s="1186">
        <v>167</v>
      </c>
      <c r="G111" s="374" t="s">
        <v>784</v>
      </c>
      <c r="H111" s="1198">
        <v>167</v>
      </c>
    </row>
    <row r="112" spans="2:8">
      <c r="B112" s="1260"/>
      <c r="C112" s="303" t="s">
        <v>55</v>
      </c>
      <c r="D112" s="953"/>
      <c r="E112" s="1186"/>
      <c r="F112" s="1186"/>
      <c r="G112" s="953"/>
      <c r="H112" s="1201"/>
    </row>
    <row r="113" spans="2:8">
      <c r="B113" s="1260"/>
      <c r="C113" s="302" t="s">
        <v>56</v>
      </c>
      <c r="D113" s="374" t="s">
        <v>1149</v>
      </c>
      <c r="E113" s="1186">
        <v>1</v>
      </c>
      <c r="F113" s="1186">
        <v>29</v>
      </c>
      <c r="G113" s="374"/>
      <c r="H113" s="1198"/>
    </row>
    <row r="114" spans="2:8">
      <c r="B114" s="1260"/>
      <c r="C114" s="302" t="s">
        <v>57</v>
      </c>
      <c r="D114" s="555" t="s">
        <v>852</v>
      </c>
      <c r="E114" s="1186"/>
      <c r="F114" s="1186">
        <v>198</v>
      </c>
      <c r="G114" s="374" t="s">
        <v>853</v>
      </c>
      <c r="H114" s="1198">
        <v>22</v>
      </c>
    </row>
    <row r="115" spans="2:8">
      <c r="B115" s="1260"/>
      <c r="C115" s="1321" t="s">
        <v>58</v>
      </c>
      <c r="D115" s="376" t="s">
        <v>1158</v>
      </c>
      <c r="E115" s="1186"/>
      <c r="F115" s="1186">
        <v>53</v>
      </c>
      <c r="G115" s="376" t="s">
        <v>361</v>
      </c>
      <c r="H115" s="1198">
        <v>248</v>
      </c>
    </row>
    <row r="116" spans="2:8">
      <c r="B116" s="1260"/>
      <c r="C116" s="1320"/>
      <c r="D116" s="376" t="s">
        <v>1159</v>
      </c>
      <c r="E116" s="1186"/>
      <c r="F116" s="1186">
        <v>4</v>
      </c>
      <c r="G116" s="376"/>
      <c r="H116" s="1198"/>
    </row>
    <row r="117" spans="2:8">
      <c r="B117" s="1260"/>
      <c r="C117" s="303" t="s">
        <v>59</v>
      </c>
      <c r="D117" s="953"/>
      <c r="E117" s="1186"/>
      <c r="F117" s="1186"/>
      <c r="G117" s="953"/>
      <c r="H117" s="1201"/>
    </row>
    <row r="118" spans="2:8">
      <c r="B118" s="1260"/>
      <c r="C118" s="302" t="s">
        <v>60</v>
      </c>
      <c r="D118" s="374" t="s">
        <v>356</v>
      </c>
      <c r="E118" s="1196">
        <v>8</v>
      </c>
      <c r="F118" s="1196">
        <v>54</v>
      </c>
      <c r="G118" s="374"/>
      <c r="H118" s="1198"/>
    </row>
    <row r="119" spans="2:8" ht="26.25" customHeight="1">
      <c r="B119" s="1260"/>
      <c r="C119" s="951" t="s">
        <v>61</v>
      </c>
      <c r="D119" s="376" t="s">
        <v>1213</v>
      </c>
      <c r="E119" s="1186"/>
      <c r="F119" s="1186">
        <f>60+7+6</f>
        <v>73</v>
      </c>
      <c r="G119" s="374" t="s">
        <v>796</v>
      </c>
      <c r="H119" s="1198"/>
    </row>
    <row r="120" spans="2:8">
      <c r="B120" s="1260"/>
      <c r="C120" s="302" t="s">
        <v>62</v>
      </c>
      <c r="D120" s="374" t="s">
        <v>357</v>
      </c>
      <c r="E120" s="1188">
        <v>8</v>
      </c>
      <c r="F120" s="1188">
        <v>22</v>
      </c>
      <c r="G120" s="374" t="s">
        <v>362</v>
      </c>
      <c r="H120" s="1188">
        <v>35</v>
      </c>
    </row>
    <row r="121" spans="2:8">
      <c r="B121" s="1260"/>
      <c r="C121" s="302" t="s">
        <v>63</v>
      </c>
      <c r="D121" s="374" t="s">
        <v>358</v>
      </c>
      <c r="E121" s="1186">
        <v>33</v>
      </c>
      <c r="F121" s="1186">
        <v>58</v>
      </c>
      <c r="G121" s="374" t="s">
        <v>845</v>
      </c>
      <c r="H121" s="1198">
        <v>6</v>
      </c>
    </row>
    <row r="122" spans="2:8">
      <c r="B122" s="1260"/>
      <c r="C122" s="303" t="s">
        <v>64</v>
      </c>
      <c r="D122" s="393" t="s">
        <v>1675</v>
      </c>
      <c r="E122" s="1186">
        <v>9</v>
      </c>
      <c r="F122" s="1186">
        <v>57</v>
      </c>
      <c r="G122" s="953"/>
      <c r="H122" s="1201"/>
    </row>
    <row r="123" spans="2:8">
      <c r="B123" s="1260"/>
      <c r="C123" s="302" t="s">
        <v>65</v>
      </c>
      <c r="D123" s="393" t="s">
        <v>1677</v>
      </c>
      <c r="E123" s="1186"/>
      <c r="F123" s="1186">
        <v>32</v>
      </c>
      <c r="G123" s="393" t="s">
        <v>359</v>
      </c>
      <c r="H123" s="1198">
        <v>8</v>
      </c>
    </row>
    <row r="124" spans="2:8">
      <c r="B124" s="1260"/>
      <c r="C124" s="1321" t="s">
        <v>66</v>
      </c>
      <c r="D124" s="393" t="s">
        <v>1193</v>
      </c>
      <c r="E124" s="1186">
        <v>2</v>
      </c>
      <c r="F124" s="1186">
        <v>27</v>
      </c>
      <c r="G124" s="393" t="s">
        <v>1194</v>
      </c>
      <c r="H124" s="1198">
        <v>0</v>
      </c>
    </row>
    <row r="125" spans="2:8" ht="27" customHeight="1">
      <c r="B125" s="1261"/>
      <c r="C125" s="1355"/>
      <c r="D125" s="418" t="s">
        <v>1764</v>
      </c>
      <c r="E125" s="1187">
        <v>4</v>
      </c>
      <c r="F125" s="1187">
        <v>47</v>
      </c>
      <c r="G125" s="400"/>
      <c r="H125" s="1199"/>
    </row>
    <row r="126" spans="2:8">
      <c r="B126" s="1000"/>
      <c r="C126" s="558" t="s">
        <v>142</v>
      </c>
      <c r="D126" s="1299">
        <v>37</v>
      </c>
      <c r="E126" s="1300"/>
      <c r="F126" s="1301"/>
      <c r="G126" s="1299">
        <v>26</v>
      </c>
      <c r="H126" s="1301"/>
    </row>
    <row r="127" spans="2:8">
      <c r="B127" s="1028"/>
      <c r="C127" s="558" t="s">
        <v>188</v>
      </c>
      <c r="D127" s="405"/>
      <c r="E127" s="1210">
        <f>SUM(E47:E125)</f>
        <v>399</v>
      </c>
      <c r="F127" s="1210">
        <f>SUM(F47:F125)</f>
        <v>5587</v>
      </c>
      <c r="G127" s="405"/>
      <c r="H127" s="1210">
        <f>SUM(H47:H125)</f>
        <v>2237</v>
      </c>
    </row>
  </sheetData>
  <mergeCells count="25">
    <mergeCell ref="B63:B85"/>
    <mergeCell ref="B87:B94"/>
    <mergeCell ref="G126:H126"/>
    <mergeCell ref="C67:C69"/>
    <mergeCell ref="C75:C77"/>
    <mergeCell ref="C88:C91"/>
    <mergeCell ref="C108:C109"/>
    <mergeCell ref="C115:C116"/>
    <mergeCell ref="H67:H69"/>
    <mergeCell ref="G67:G69"/>
    <mergeCell ref="C82:C84"/>
    <mergeCell ref="B95:B107"/>
    <mergeCell ref="B108:B125"/>
    <mergeCell ref="C124:C125"/>
    <mergeCell ref="D126:F126"/>
    <mergeCell ref="C101:C102"/>
    <mergeCell ref="D2:F2"/>
    <mergeCell ref="G2:H2"/>
    <mergeCell ref="B2:C3"/>
    <mergeCell ref="C58:C59"/>
    <mergeCell ref="G58:G59"/>
    <mergeCell ref="H58:H59"/>
    <mergeCell ref="C53:C55"/>
    <mergeCell ref="B47:B62"/>
    <mergeCell ref="B4:C46"/>
  </mergeCells>
  <phoneticPr fontId="4"/>
  <printOptions horizontalCentered="1"/>
  <pageMargins left="0.59055118110236227" right="0.59055118110236227" top="0.59055118110236227" bottom="0.59055118110236227" header="0.31496062992125984" footer="0.31496062992125984"/>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B1:E70"/>
  <sheetViews>
    <sheetView view="pageBreakPreview" zoomScaleNormal="100" zoomScaleSheetLayoutView="100" workbookViewId="0">
      <pane xSplit="1" ySplit="4" topLeftCell="B5" activePane="bottomRight" state="frozen"/>
      <selection activeCell="R48" sqref="R48"/>
      <selection pane="topRight" activeCell="R48" sqref="R48"/>
      <selection pane="bottomLeft" activeCell="R48" sqref="R48"/>
      <selection pane="bottomRight" activeCell="E62" sqref="E62"/>
    </sheetView>
  </sheetViews>
  <sheetFormatPr defaultRowHeight="13.5"/>
  <cols>
    <col min="1" max="1" width="1" style="573" customWidth="1"/>
    <col min="2" max="2" width="2.75" style="573" customWidth="1"/>
    <col min="3" max="3" width="8.375" style="573" customWidth="1"/>
    <col min="4" max="4" width="30.75" style="571" customWidth="1"/>
    <col min="5" max="5" width="57.25" style="572" bestFit="1" customWidth="1"/>
    <col min="6" max="6" width="1" style="573" customWidth="1"/>
    <col min="7" max="16384" width="9" style="573"/>
  </cols>
  <sheetData>
    <row r="1" spans="2:5" ht="13.5" customHeight="1">
      <c r="B1" s="569"/>
      <c r="C1" s="570" t="s">
        <v>231</v>
      </c>
    </row>
    <row r="2" spans="2:5" ht="11.25" customHeight="1">
      <c r="B2" s="1365"/>
      <c r="C2" s="1366"/>
      <c r="D2" s="1371" t="s">
        <v>190</v>
      </c>
      <c r="E2" s="1372"/>
    </row>
    <row r="3" spans="2:5" ht="11.25" customHeight="1">
      <c r="B3" s="1367"/>
      <c r="C3" s="1368"/>
      <c r="D3" s="1356" t="s">
        <v>183</v>
      </c>
      <c r="E3" s="1358" t="s">
        <v>189</v>
      </c>
    </row>
    <row r="4" spans="2:5" ht="11.25" customHeight="1">
      <c r="B4" s="1363"/>
      <c r="C4" s="1369"/>
      <c r="D4" s="1357"/>
      <c r="E4" s="1359"/>
    </row>
    <row r="5" spans="2:5" s="576" customFormat="1" ht="22.5">
      <c r="B5" s="1374" t="s">
        <v>0</v>
      </c>
      <c r="C5" s="1375"/>
      <c r="D5" s="574" t="s">
        <v>911</v>
      </c>
      <c r="E5" s="575" t="s">
        <v>912</v>
      </c>
    </row>
    <row r="6" spans="2:5" s="576" customFormat="1">
      <c r="B6" s="1376"/>
      <c r="C6" s="1377"/>
      <c r="D6" s="577" t="s">
        <v>1269</v>
      </c>
      <c r="E6" s="578" t="s">
        <v>1270</v>
      </c>
    </row>
    <row r="7" spans="2:5" ht="11.25" customHeight="1">
      <c r="B7" s="1370" t="s">
        <v>1</v>
      </c>
      <c r="C7" s="579" t="s">
        <v>2</v>
      </c>
      <c r="D7" s="580"/>
      <c r="E7" s="581"/>
    </row>
    <row r="8" spans="2:5" ht="11.25" customHeight="1">
      <c r="B8" s="1370"/>
      <c r="C8" s="582" t="s">
        <v>3</v>
      </c>
      <c r="D8" s="567" t="s">
        <v>1220</v>
      </c>
      <c r="E8" s="568" t="s">
        <v>1279</v>
      </c>
    </row>
    <row r="9" spans="2:5" ht="11.25" customHeight="1">
      <c r="B9" s="1370"/>
      <c r="C9" s="582" t="s">
        <v>4</v>
      </c>
      <c r="D9" s="567" t="s">
        <v>363</v>
      </c>
      <c r="E9" s="568" t="s">
        <v>364</v>
      </c>
    </row>
    <row r="10" spans="2:5" ht="11.25" customHeight="1">
      <c r="B10" s="1370"/>
      <c r="C10" s="582" t="s">
        <v>5</v>
      </c>
      <c r="D10" s="567" t="s">
        <v>858</v>
      </c>
      <c r="E10" s="568" t="s">
        <v>859</v>
      </c>
    </row>
    <row r="11" spans="2:5" ht="11.25" customHeight="1">
      <c r="B11" s="1370"/>
      <c r="C11" s="583" t="s">
        <v>6</v>
      </c>
      <c r="D11" s="584" t="s">
        <v>711</v>
      </c>
      <c r="E11" s="585" t="s">
        <v>365</v>
      </c>
    </row>
    <row r="12" spans="2:5" ht="11.25" customHeight="1">
      <c r="B12" s="1370"/>
      <c r="C12" s="582" t="s">
        <v>7</v>
      </c>
      <c r="D12" s="567"/>
      <c r="E12" s="568"/>
    </row>
    <row r="13" spans="2:5" ht="22.5" customHeight="1">
      <c r="B13" s="1370"/>
      <c r="C13" s="583" t="s">
        <v>8</v>
      </c>
      <c r="D13" s="567" t="s">
        <v>377</v>
      </c>
      <c r="E13" s="568" t="s">
        <v>1888</v>
      </c>
    </row>
    <row r="14" spans="2:5" ht="22.5">
      <c r="B14" s="1370"/>
      <c r="C14" s="583" t="s">
        <v>9</v>
      </c>
      <c r="D14" s="584" t="s">
        <v>980</v>
      </c>
      <c r="E14" s="586" t="s">
        <v>981</v>
      </c>
    </row>
    <row r="15" spans="2:5">
      <c r="B15" s="1370"/>
      <c r="C15" s="582" t="s">
        <v>10</v>
      </c>
      <c r="D15" s="567" t="s">
        <v>1771</v>
      </c>
      <c r="E15" s="568" t="s">
        <v>993</v>
      </c>
    </row>
    <row r="16" spans="2:5" ht="11.25" customHeight="1">
      <c r="B16" s="1370"/>
      <c r="C16" s="582" t="s">
        <v>11</v>
      </c>
      <c r="D16" s="587" t="s">
        <v>860</v>
      </c>
      <c r="E16" s="588" t="s">
        <v>1772</v>
      </c>
    </row>
    <row r="17" spans="2:5" ht="22.5">
      <c r="B17" s="1370"/>
      <c r="C17" s="583" t="s">
        <v>12</v>
      </c>
      <c r="D17" s="584" t="s">
        <v>366</v>
      </c>
      <c r="E17" s="585" t="s">
        <v>1387</v>
      </c>
    </row>
    <row r="18" spans="2:5" ht="11.25" customHeight="1">
      <c r="B18" s="1370"/>
      <c r="C18" s="583" t="s">
        <v>13</v>
      </c>
      <c r="D18" s="584" t="s">
        <v>367</v>
      </c>
      <c r="E18" s="585" t="s">
        <v>368</v>
      </c>
    </row>
    <row r="19" spans="2:5" ht="11.25" customHeight="1">
      <c r="B19" s="1370"/>
      <c r="C19" s="589" t="s">
        <v>14</v>
      </c>
      <c r="D19" s="590" t="s">
        <v>736</v>
      </c>
      <c r="E19" s="591" t="s">
        <v>817</v>
      </c>
    </row>
    <row r="20" spans="2:5" ht="11.25" customHeight="1">
      <c r="B20" s="1360" t="s">
        <v>15</v>
      </c>
      <c r="C20" s="579" t="s">
        <v>16</v>
      </c>
      <c r="D20" s="580"/>
      <c r="E20" s="581"/>
    </row>
    <row r="21" spans="2:5" ht="11.25" customHeight="1">
      <c r="B21" s="1361"/>
      <c r="C21" s="582" t="s">
        <v>17</v>
      </c>
      <c r="D21" s="567"/>
      <c r="E21" s="568"/>
    </row>
    <row r="22" spans="2:5" ht="11.25" customHeight="1">
      <c r="B22" s="1361"/>
      <c r="C22" s="582" t="s">
        <v>18</v>
      </c>
      <c r="D22" s="567"/>
      <c r="E22" s="568"/>
    </row>
    <row r="23" spans="2:5" ht="11.25" customHeight="1">
      <c r="B23" s="1361"/>
      <c r="C23" s="582" t="s">
        <v>19</v>
      </c>
      <c r="D23" s="567" t="s">
        <v>1220</v>
      </c>
      <c r="E23" s="568" t="s">
        <v>1447</v>
      </c>
    </row>
    <row r="24" spans="2:5" ht="11.25" customHeight="1">
      <c r="B24" s="1361"/>
      <c r="C24" s="582" t="s">
        <v>20</v>
      </c>
      <c r="D24" s="567"/>
      <c r="E24" s="568"/>
    </row>
    <row r="25" spans="2:5" ht="11.25" customHeight="1">
      <c r="B25" s="1361"/>
      <c r="C25" s="582" t="s">
        <v>21</v>
      </c>
      <c r="D25" s="567" t="s">
        <v>1055</v>
      </c>
      <c r="E25" s="568" t="s">
        <v>1056</v>
      </c>
    </row>
    <row r="26" spans="2:5" ht="11.25" customHeight="1">
      <c r="B26" s="1361"/>
      <c r="C26" s="583" t="s">
        <v>1057</v>
      </c>
      <c r="D26" s="584"/>
      <c r="E26" s="585"/>
    </row>
    <row r="27" spans="2:5" ht="11.25" customHeight="1">
      <c r="B27" s="1361"/>
      <c r="C27" s="582" t="s">
        <v>23</v>
      </c>
      <c r="D27" s="567" t="s">
        <v>369</v>
      </c>
      <c r="E27" s="568" t="s">
        <v>370</v>
      </c>
    </row>
    <row r="28" spans="2:5" ht="11.25" customHeight="1">
      <c r="B28" s="1361"/>
      <c r="C28" s="582" t="s">
        <v>24</v>
      </c>
      <c r="D28" s="567" t="s">
        <v>1058</v>
      </c>
      <c r="E28" s="568" t="s">
        <v>1059</v>
      </c>
    </row>
    <row r="29" spans="2:5" ht="11.25" customHeight="1">
      <c r="B29" s="1361"/>
      <c r="C29" s="583" t="s">
        <v>25</v>
      </c>
      <c r="D29" s="584"/>
      <c r="E29" s="585"/>
    </row>
    <row r="30" spans="2:5" ht="11.25" customHeight="1">
      <c r="B30" s="1361"/>
      <c r="C30" s="582" t="s">
        <v>26</v>
      </c>
      <c r="D30" s="567" t="s">
        <v>1066</v>
      </c>
      <c r="E30" s="568" t="s">
        <v>1067</v>
      </c>
    </row>
    <row r="31" spans="2:5" ht="11.25" customHeight="1">
      <c r="B31" s="1361"/>
      <c r="C31" s="582" t="s">
        <v>27</v>
      </c>
      <c r="D31" s="592"/>
      <c r="E31" s="593"/>
    </row>
    <row r="32" spans="2:5" ht="11.25" customHeight="1">
      <c r="B32" s="1361"/>
      <c r="C32" s="594" t="s">
        <v>28</v>
      </c>
      <c r="D32" s="584"/>
      <c r="E32" s="585"/>
    </row>
    <row r="33" spans="2:5" ht="11.25" customHeight="1">
      <c r="B33" s="1361"/>
      <c r="C33" s="583" t="s">
        <v>29</v>
      </c>
      <c r="D33" s="584"/>
      <c r="E33" s="585"/>
    </row>
    <row r="34" spans="2:5" ht="11.25" customHeight="1">
      <c r="B34" s="1361"/>
      <c r="C34" s="582" t="s">
        <v>30</v>
      </c>
      <c r="D34" s="567"/>
      <c r="E34" s="568"/>
    </row>
    <row r="35" spans="2:5" ht="11.25" customHeight="1">
      <c r="B35" s="1361"/>
      <c r="C35" s="582" t="s">
        <v>31</v>
      </c>
      <c r="D35" s="567"/>
      <c r="E35" s="568"/>
    </row>
    <row r="36" spans="2:5" ht="11.25" customHeight="1">
      <c r="B36" s="1361"/>
      <c r="C36" s="582" t="s">
        <v>32</v>
      </c>
      <c r="D36" s="567" t="s">
        <v>1069</v>
      </c>
      <c r="E36" s="568" t="s">
        <v>1070</v>
      </c>
    </row>
    <row r="37" spans="2:5" ht="11.25" customHeight="1">
      <c r="B37" s="1361"/>
      <c r="C37" s="582" t="s">
        <v>33</v>
      </c>
      <c r="D37" s="567" t="s">
        <v>1073</v>
      </c>
      <c r="E37" s="568" t="s">
        <v>1074</v>
      </c>
    </row>
    <row r="38" spans="2:5" ht="11.25" customHeight="1">
      <c r="B38" s="1361"/>
      <c r="C38" s="583" t="s">
        <v>34</v>
      </c>
      <c r="D38" s="584"/>
      <c r="E38" s="585"/>
    </row>
    <row r="39" spans="2:5" ht="11.25" customHeight="1">
      <c r="B39" s="1361"/>
      <c r="C39" s="582" t="s">
        <v>35</v>
      </c>
      <c r="D39" s="567" t="s">
        <v>371</v>
      </c>
      <c r="E39" s="568" t="s">
        <v>905</v>
      </c>
    </row>
    <row r="40" spans="2:5" ht="11.25" customHeight="1">
      <c r="B40" s="1361"/>
      <c r="C40" s="583" t="s">
        <v>36</v>
      </c>
      <c r="D40" s="584"/>
      <c r="E40" s="585"/>
    </row>
    <row r="41" spans="2:5" ht="11.25" customHeight="1">
      <c r="B41" s="1362"/>
      <c r="C41" s="589" t="s">
        <v>37</v>
      </c>
      <c r="D41" s="590"/>
      <c r="E41" s="591"/>
    </row>
    <row r="42" spans="2:5" ht="11.25" customHeight="1">
      <c r="B42" s="1360" t="s">
        <v>38</v>
      </c>
      <c r="C42" s="579" t="s">
        <v>39</v>
      </c>
      <c r="D42" s="574" t="s">
        <v>1715</v>
      </c>
      <c r="E42" s="575" t="s">
        <v>1716</v>
      </c>
    </row>
    <row r="43" spans="2:5" ht="11.25" customHeight="1">
      <c r="B43" s="1361"/>
      <c r="C43" s="583" t="s">
        <v>40</v>
      </c>
      <c r="D43" s="595"/>
      <c r="E43" s="596"/>
    </row>
    <row r="44" spans="2:5" ht="11.25" customHeight="1">
      <c r="B44" s="1361"/>
      <c r="C44" s="582" t="s">
        <v>41</v>
      </c>
      <c r="D44" s="567" t="s">
        <v>372</v>
      </c>
      <c r="E44" s="568" t="s">
        <v>373</v>
      </c>
    </row>
    <row r="45" spans="2:5" ht="11.25" customHeight="1">
      <c r="B45" s="1361"/>
      <c r="C45" s="583" t="s">
        <v>42</v>
      </c>
      <c r="D45" s="584"/>
      <c r="E45" s="585"/>
    </row>
    <row r="46" spans="2:5" ht="11.25" customHeight="1">
      <c r="B46" s="1361"/>
      <c r="C46" s="583" t="s">
        <v>43</v>
      </c>
      <c r="D46" s="584"/>
      <c r="E46" s="585"/>
    </row>
    <row r="47" spans="2:5" ht="11.25" customHeight="1">
      <c r="B47" s="1361"/>
      <c r="C47" s="582" t="s">
        <v>44</v>
      </c>
      <c r="D47" s="567" t="s">
        <v>374</v>
      </c>
      <c r="E47" s="568" t="s">
        <v>375</v>
      </c>
    </row>
    <row r="48" spans="2:5" ht="11.25" customHeight="1">
      <c r="B48" s="1361"/>
      <c r="C48" s="582" t="s">
        <v>777</v>
      </c>
      <c r="D48" s="567"/>
      <c r="E48" s="568"/>
    </row>
    <row r="49" spans="2:5" ht="11.25" customHeight="1">
      <c r="B49" s="1361"/>
      <c r="C49" s="583" t="s">
        <v>46</v>
      </c>
      <c r="D49" s="584"/>
      <c r="E49" s="585"/>
    </row>
    <row r="50" spans="2:5" ht="11.25" customHeight="1">
      <c r="B50" s="1361"/>
      <c r="C50" s="583" t="s">
        <v>47</v>
      </c>
      <c r="D50" s="584"/>
      <c r="E50" s="585"/>
    </row>
    <row r="51" spans="2:5" ht="11.25" customHeight="1">
      <c r="B51" s="1361"/>
      <c r="C51" s="583" t="s">
        <v>48</v>
      </c>
      <c r="D51" s="584" t="s">
        <v>841</v>
      </c>
      <c r="E51" s="585" t="s">
        <v>842</v>
      </c>
    </row>
    <row r="52" spans="2:5" ht="11.25" customHeight="1">
      <c r="B52" s="1361"/>
      <c r="C52" s="594" t="s">
        <v>49</v>
      </c>
      <c r="D52" s="597" t="s">
        <v>1119</v>
      </c>
      <c r="E52" s="598" t="s">
        <v>1120</v>
      </c>
    </row>
    <row r="53" spans="2:5" ht="11.25" customHeight="1">
      <c r="B53" s="1362"/>
      <c r="C53" s="589" t="s">
        <v>50</v>
      </c>
      <c r="D53" s="590"/>
      <c r="E53" s="591"/>
    </row>
    <row r="54" spans="2:5" ht="11.25" customHeight="1">
      <c r="B54" s="1360" t="s">
        <v>51</v>
      </c>
      <c r="C54" s="599" t="s">
        <v>52</v>
      </c>
      <c r="D54" s="574" t="s">
        <v>377</v>
      </c>
      <c r="E54" s="575" t="s">
        <v>837</v>
      </c>
    </row>
    <row r="55" spans="2:5" ht="11.25" customHeight="1">
      <c r="B55" s="1361"/>
      <c r="C55" s="583" t="s">
        <v>53</v>
      </c>
      <c r="D55" s="584" t="s">
        <v>1634</v>
      </c>
      <c r="E55" s="585" t="s">
        <v>376</v>
      </c>
    </row>
    <row r="56" spans="2:5" ht="11.25" customHeight="1">
      <c r="B56" s="1361"/>
      <c r="C56" s="583" t="s">
        <v>54</v>
      </c>
      <c r="D56" s="584"/>
      <c r="E56" s="585"/>
    </row>
    <row r="57" spans="2:5" ht="11.25" customHeight="1">
      <c r="B57" s="1361"/>
      <c r="C57" s="582" t="s">
        <v>55</v>
      </c>
      <c r="D57" s="567" t="s">
        <v>377</v>
      </c>
      <c r="E57" s="568" t="s">
        <v>378</v>
      </c>
    </row>
    <row r="58" spans="2:5" ht="11.25" customHeight="1">
      <c r="B58" s="1361"/>
      <c r="C58" s="583" t="s">
        <v>56</v>
      </c>
      <c r="D58" s="584"/>
      <c r="E58" s="585"/>
    </row>
    <row r="59" spans="2:5" ht="45">
      <c r="B59" s="1361"/>
      <c r="C59" s="582" t="s">
        <v>57</v>
      </c>
      <c r="D59" s="567" t="s">
        <v>854</v>
      </c>
      <c r="E59" s="568" t="s">
        <v>855</v>
      </c>
    </row>
    <row r="60" spans="2:5" ht="11.25" customHeight="1">
      <c r="B60" s="1361"/>
      <c r="C60" s="583" t="s">
        <v>58</v>
      </c>
      <c r="D60" s="584"/>
      <c r="E60" s="585"/>
    </row>
    <row r="61" spans="2:5" ht="11.25" customHeight="1">
      <c r="B61" s="1361"/>
      <c r="C61" s="583" t="s">
        <v>59</v>
      </c>
      <c r="D61" s="584"/>
      <c r="E61" s="585"/>
    </row>
    <row r="62" spans="2:5" ht="11.25" customHeight="1">
      <c r="B62" s="1361"/>
      <c r="C62" s="582" t="s">
        <v>60</v>
      </c>
      <c r="D62" s="567" t="s">
        <v>861</v>
      </c>
      <c r="E62" s="568" t="s">
        <v>1896</v>
      </c>
    </row>
    <row r="63" spans="2:5" ht="11.25" customHeight="1">
      <c r="B63" s="1361"/>
      <c r="C63" s="583" t="s">
        <v>61</v>
      </c>
      <c r="D63" s="584"/>
      <c r="E63" s="585"/>
    </row>
    <row r="64" spans="2:5" ht="11.25" customHeight="1">
      <c r="B64" s="1361"/>
      <c r="C64" s="583" t="s">
        <v>62</v>
      </c>
      <c r="D64" s="584" t="s">
        <v>1659</v>
      </c>
      <c r="E64" s="585" t="s">
        <v>1660</v>
      </c>
    </row>
    <row r="65" spans="2:5" ht="11.25" customHeight="1">
      <c r="B65" s="1361"/>
      <c r="C65" s="583" t="s">
        <v>63</v>
      </c>
      <c r="D65" s="584"/>
      <c r="E65" s="585"/>
    </row>
    <row r="66" spans="2:5" ht="22.5">
      <c r="B66" s="1361"/>
      <c r="C66" s="582" t="s">
        <v>64</v>
      </c>
      <c r="D66" s="567" t="s">
        <v>1187</v>
      </c>
      <c r="E66" s="568" t="s">
        <v>1887</v>
      </c>
    </row>
    <row r="67" spans="2:5" ht="11.25" customHeight="1">
      <c r="B67" s="1361"/>
      <c r="C67" s="582" t="s">
        <v>65</v>
      </c>
      <c r="D67" s="592" t="s">
        <v>379</v>
      </c>
      <c r="E67" s="593" t="s">
        <v>380</v>
      </c>
    </row>
    <row r="68" spans="2:5" ht="11.25" customHeight="1">
      <c r="B68" s="1362"/>
      <c r="C68" s="600" t="s">
        <v>66</v>
      </c>
      <c r="D68" s="592" t="s">
        <v>377</v>
      </c>
      <c r="E68" s="593" t="s">
        <v>1214</v>
      </c>
    </row>
    <row r="69" spans="2:5" ht="11.25" customHeight="1">
      <c r="B69" s="1363" t="s">
        <v>142</v>
      </c>
      <c r="C69" s="1364"/>
      <c r="D69" s="1373">
        <f>COUNTA(D6:D68)</f>
        <v>34</v>
      </c>
      <c r="E69" s="1372"/>
    </row>
    <row r="70" spans="2:5" ht="6" customHeight="1"/>
  </sheetData>
  <mergeCells count="11">
    <mergeCell ref="D3:D4"/>
    <mergeCell ref="E3:E4"/>
    <mergeCell ref="B54:B68"/>
    <mergeCell ref="B69:C69"/>
    <mergeCell ref="B2:C4"/>
    <mergeCell ref="B7:B19"/>
    <mergeCell ref="B20:B41"/>
    <mergeCell ref="B42:B53"/>
    <mergeCell ref="D2:E2"/>
    <mergeCell ref="D69:E69"/>
    <mergeCell ref="B5:C6"/>
  </mergeCells>
  <phoneticPr fontId="4"/>
  <printOptions horizontalCentered="1"/>
  <pageMargins left="0.59055118110236227" right="0.59055118110236227" top="0.59055118110236227" bottom="0.59055118110236227" header="0.31496062992125984" footer="0.31496062992125984"/>
  <pageSetup paperSize="9" scale="8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U69"/>
  <sheetViews>
    <sheetView view="pageBreakPreview" zoomScaleNormal="100" zoomScaleSheetLayoutView="100" workbookViewId="0">
      <pane xSplit="1" ySplit="3" topLeftCell="B4" activePane="bottomRight" state="frozen"/>
      <selection activeCell="R48" sqref="R48"/>
      <selection pane="topRight" activeCell="R48" sqref="R48"/>
      <selection pane="bottomLeft" activeCell="R48" sqref="R48"/>
      <selection pane="bottomRight" activeCell="D25" sqref="D25:S25"/>
    </sheetView>
  </sheetViews>
  <sheetFormatPr defaultRowHeight="13.5"/>
  <cols>
    <col min="1" max="1" width="0.875" style="573" customWidth="1"/>
    <col min="2" max="2" width="2.75" style="573" customWidth="1"/>
    <col min="3" max="3" width="8.375" style="573" customWidth="1"/>
    <col min="4" max="19" width="5.625" style="573" customWidth="1"/>
    <col min="20" max="20" width="0.875" style="573" customWidth="1"/>
    <col min="21" max="16384" width="9" style="573"/>
  </cols>
  <sheetData>
    <row r="1" spans="2:19" ht="18" customHeight="1">
      <c r="B1" s="604" t="s">
        <v>889</v>
      </c>
      <c r="R1" s="1378" t="s">
        <v>228</v>
      </c>
      <c r="S1" s="1378"/>
    </row>
    <row r="2" spans="2:19" ht="22.5" customHeight="1">
      <c r="B2" s="1365"/>
      <c r="C2" s="1381"/>
      <c r="D2" s="1379" t="s">
        <v>143</v>
      </c>
      <c r="E2" s="1380"/>
      <c r="F2" s="1379" t="s">
        <v>144</v>
      </c>
      <c r="G2" s="1380"/>
      <c r="H2" s="1379" t="s">
        <v>145</v>
      </c>
      <c r="I2" s="1380"/>
      <c r="J2" s="1379" t="s">
        <v>146</v>
      </c>
      <c r="K2" s="1380"/>
      <c r="L2" s="1379" t="s">
        <v>147</v>
      </c>
      <c r="M2" s="1380"/>
      <c r="N2" s="1384" t="s">
        <v>225</v>
      </c>
      <c r="O2" s="1385"/>
      <c r="P2" s="1373" t="s">
        <v>304</v>
      </c>
      <c r="Q2" s="1372"/>
      <c r="R2" s="1379" t="s">
        <v>87</v>
      </c>
      <c r="S2" s="1380"/>
    </row>
    <row r="3" spans="2:19" ht="13.5" customHeight="1">
      <c r="B3" s="1363"/>
      <c r="C3" s="1364"/>
      <c r="D3" s="605" t="s">
        <v>1228</v>
      </c>
      <c r="E3" s="606" t="s">
        <v>1229</v>
      </c>
      <c r="F3" s="605" t="s">
        <v>1228</v>
      </c>
      <c r="G3" s="606" t="s">
        <v>1229</v>
      </c>
      <c r="H3" s="605" t="s">
        <v>1228</v>
      </c>
      <c r="I3" s="606" t="s">
        <v>1229</v>
      </c>
      <c r="J3" s="605" t="s">
        <v>1228</v>
      </c>
      <c r="K3" s="606" t="s">
        <v>1229</v>
      </c>
      <c r="L3" s="605" t="s">
        <v>1228</v>
      </c>
      <c r="M3" s="606" t="s">
        <v>1229</v>
      </c>
      <c r="N3" s="605" t="s">
        <v>1228</v>
      </c>
      <c r="O3" s="606" t="s">
        <v>1229</v>
      </c>
      <c r="P3" s="605" t="s">
        <v>1228</v>
      </c>
      <c r="Q3" s="606" t="s">
        <v>1229</v>
      </c>
      <c r="R3" s="605" t="s">
        <v>1228</v>
      </c>
      <c r="S3" s="606" t="s">
        <v>1229</v>
      </c>
    </row>
    <row r="4" spans="2:19" ht="13.5" customHeight="1">
      <c r="B4" s="1382" t="s">
        <v>0</v>
      </c>
      <c r="C4" s="1383"/>
      <c r="D4" s="607">
        <v>177</v>
      </c>
      <c r="E4" s="608" t="s">
        <v>262</v>
      </c>
      <c r="F4" s="607">
        <v>413</v>
      </c>
      <c r="G4" s="608" t="s">
        <v>262</v>
      </c>
      <c r="H4" s="607">
        <v>12</v>
      </c>
      <c r="I4" s="608" t="s">
        <v>262</v>
      </c>
      <c r="J4" s="607">
        <v>3</v>
      </c>
      <c r="K4" s="608" t="s">
        <v>262</v>
      </c>
      <c r="L4" s="607">
        <v>25</v>
      </c>
      <c r="M4" s="608" t="s">
        <v>262</v>
      </c>
      <c r="N4" s="607">
        <v>240</v>
      </c>
      <c r="O4" s="608" t="s">
        <v>262</v>
      </c>
      <c r="P4" s="607">
        <v>96</v>
      </c>
      <c r="Q4" s="608" t="s">
        <v>262</v>
      </c>
      <c r="R4" s="607">
        <v>1634</v>
      </c>
      <c r="S4" s="608" t="s">
        <v>262</v>
      </c>
    </row>
    <row r="5" spans="2:19" ht="13.5" customHeight="1">
      <c r="B5" s="1370" t="s">
        <v>1</v>
      </c>
      <c r="C5" s="579" t="s">
        <v>2</v>
      </c>
      <c r="D5" s="609">
        <v>3</v>
      </c>
      <c r="E5" s="636" t="s">
        <v>262</v>
      </c>
      <c r="F5" s="609">
        <v>2</v>
      </c>
      <c r="G5" s="608" t="s">
        <v>262</v>
      </c>
      <c r="H5" s="648"/>
      <c r="I5" s="636"/>
      <c r="J5" s="609"/>
      <c r="K5" s="608"/>
      <c r="L5" s="648"/>
      <c r="M5" s="636"/>
      <c r="N5" s="609">
        <v>3</v>
      </c>
      <c r="O5" s="608" t="s">
        <v>262</v>
      </c>
      <c r="P5" s="648">
        <v>1</v>
      </c>
      <c r="Q5" s="636" t="s">
        <v>262</v>
      </c>
      <c r="R5" s="610">
        <v>1</v>
      </c>
      <c r="S5" s="608" t="s">
        <v>262</v>
      </c>
    </row>
    <row r="6" spans="2:19" ht="13.5" customHeight="1">
      <c r="B6" s="1370"/>
      <c r="C6" s="582" t="s">
        <v>3</v>
      </c>
      <c r="D6" s="601">
        <v>24</v>
      </c>
      <c r="E6" s="637" t="s">
        <v>262</v>
      </c>
      <c r="F6" s="601"/>
      <c r="G6" s="602"/>
      <c r="H6" s="649"/>
      <c r="I6" s="637"/>
      <c r="J6" s="601"/>
      <c r="K6" s="602"/>
      <c r="L6" s="649"/>
      <c r="M6" s="637"/>
      <c r="N6" s="601"/>
      <c r="O6" s="602"/>
      <c r="P6" s="649"/>
      <c r="Q6" s="637"/>
      <c r="R6" s="603"/>
      <c r="S6" s="602"/>
    </row>
    <row r="7" spans="2:19" ht="13.5" customHeight="1">
      <c r="B7" s="1370"/>
      <c r="C7" s="582" t="s">
        <v>4</v>
      </c>
      <c r="D7" s="601">
        <v>5</v>
      </c>
      <c r="E7" s="637" t="s">
        <v>262</v>
      </c>
      <c r="F7" s="601">
        <v>1</v>
      </c>
      <c r="G7" s="602"/>
      <c r="H7" s="649">
        <v>1</v>
      </c>
      <c r="I7" s="637" t="s">
        <v>262</v>
      </c>
      <c r="J7" s="601">
        <v>1</v>
      </c>
      <c r="K7" s="602"/>
      <c r="L7" s="649">
        <v>2</v>
      </c>
      <c r="M7" s="637"/>
      <c r="N7" s="601"/>
      <c r="O7" s="602"/>
      <c r="P7" s="649">
        <v>1</v>
      </c>
      <c r="Q7" s="637"/>
      <c r="R7" s="603"/>
      <c r="S7" s="602"/>
    </row>
    <row r="8" spans="2:19" ht="13.5" customHeight="1">
      <c r="B8" s="1370"/>
      <c r="C8" s="582" t="s">
        <v>5</v>
      </c>
      <c r="D8" s="601">
        <v>8</v>
      </c>
      <c r="E8" s="637" t="s">
        <v>262</v>
      </c>
      <c r="F8" s="601">
        <v>4</v>
      </c>
      <c r="G8" s="602" t="s">
        <v>262</v>
      </c>
      <c r="H8" s="649">
        <v>3</v>
      </c>
      <c r="I8" s="637" t="s">
        <v>262</v>
      </c>
      <c r="J8" s="601">
        <v>13</v>
      </c>
      <c r="K8" s="602" t="s">
        <v>262</v>
      </c>
      <c r="L8" s="649"/>
      <c r="M8" s="637"/>
      <c r="N8" s="601">
        <v>164</v>
      </c>
      <c r="O8" s="602" t="s">
        <v>262</v>
      </c>
      <c r="P8" s="649">
        <v>3</v>
      </c>
      <c r="Q8" s="637" t="s">
        <v>262</v>
      </c>
      <c r="R8" s="603">
        <v>45</v>
      </c>
      <c r="S8" s="602" t="s">
        <v>262</v>
      </c>
    </row>
    <row r="9" spans="2:19" ht="13.5" customHeight="1">
      <c r="B9" s="1370"/>
      <c r="C9" s="583" t="s">
        <v>6</v>
      </c>
      <c r="D9" s="657">
        <v>2</v>
      </c>
      <c r="E9" s="637" t="s">
        <v>262</v>
      </c>
      <c r="F9" s="657">
        <v>17</v>
      </c>
      <c r="G9" s="602" t="s">
        <v>262</v>
      </c>
      <c r="H9" s="661">
        <v>2</v>
      </c>
      <c r="I9" s="637" t="s">
        <v>262</v>
      </c>
      <c r="J9" s="657">
        <v>3</v>
      </c>
      <c r="K9" s="602" t="s">
        <v>262</v>
      </c>
      <c r="L9" s="661">
        <v>0</v>
      </c>
      <c r="M9" s="602" t="s">
        <v>262</v>
      </c>
      <c r="N9" s="657">
        <v>46</v>
      </c>
      <c r="O9" s="602" t="s">
        <v>262</v>
      </c>
      <c r="P9" s="661">
        <v>3</v>
      </c>
      <c r="Q9" s="637" t="s">
        <v>262</v>
      </c>
      <c r="R9" s="657">
        <v>17</v>
      </c>
      <c r="S9" s="602" t="s">
        <v>262</v>
      </c>
    </row>
    <row r="10" spans="2:19" ht="13.5" customHeight="1">
      <c r="B10" s="1370"/>
      <c r="C10" s="582" t="s">
        <v>7</v>
      </c>
      <c r="D10" s="601">
        <v>24</v>
      </c>
      <c r="E10" s="637" t="s">
        <v>262</v>
      </c>
      <c r="F10" s="601"/>
      <c r="G10" s="602"/>
      <c r="H10" s="649"/>
      <c r="I10" s="637"/>
      <c r="J10" s="601"/>
      <c r="K10" s="602"/>
      <c r="L10" s="649"/>
      <c r="M10" s="637"/>
      <c r="N10" s="601"/>
      <c r="O10" s="602"/>
      <c r="P10" s="649">
        <v>0</v>
      </c>
      <c r="Q10" s="637" t="s">
        <v>262</v>
      </c>
      <c r="R10" s="603"/>
      <c r="S10" s="602"/>
    </row>
    <row r="11" spans="2:19" ht="13.5" customHeight="1">
      <c r="B11" s="1370"/>
      <c r="C11" s="583" t="s">
        <v>8</v>
      </c>
      <c r="D11" s="601">
        <v>3</v>
      </c>
      <c r="E11" s="637" t="s">
        <v>262</v>
      </c>
      <c r="F11" s="601">
        <v>1</v>
      </c>
      <c r="G11" s="602" t="s">
        <v>262</v>
      </c>
      <c r="H11" s="649">
        <v>1</v>
      </c>
      <c r="I11" s="637" t="s">
        <v>262</v>
      </c>
      <c r="J11" s="601"/>
      <c r="K11" s="602"/>
      <c r="L11" s="649"/>
      <c r="M11" s="637"/>
      <c r="N11" s="601">
        <v>7</v>
      </c>
      <c r="O11" s="602" t="s">
        <v>262</v>
      </c>
      <c r="P11" s="649">
        <v>4</v>
      </c>
      <c r="Q11" s="637" t="s">
        <v>262</v>
      </c>
      <c r="R11" s="603"/>
      <c r="S11" s="602"/>
    </row>
    <row r="12" spans="2:19" ht="13.5" customHeight="1">
      <c r="B12" s="1370"/>
      <c r="C12" s="583" t="s">
        <v>9</v>
      </c>
      <c r="D12" s="601">
        <v>6</v>
      </c>
      <c r="E12" s="639" t="s">
        <v>262</v>
      </c>
      <c r="F12" s="601"/>
      <c r="G12" s="611"/>
      <c r="H12" s="649"/>
      <c r="I12" s="639"/>
      <c r="J12" s="601"/>
      <c r="K12" s="611"/>
      <c r="L12" s="649"/>
      <c r="M12" s="639"/>
      <c r="N12" s="601"/>
      <c r="O12" s="611"/>
      <c r="P12" s="649">
        <v>2</v>
      </c>
      <c r="Q12" s="639" t="s">
        <v>262</v>
      </c>
      <c r="R12" s="603"/>
      <c r="S12" s="611"/>
    </row>
    <row r="13" spans="2:19" ht="13.5" customHeight="1">
      <c r="B13" s="1370"/>
      <c r="C13" s="582" t="s">
        <v>10</v>
      </c>
      <c r="D13" s="601">
        <v>2</v>
      </c>
      <c r="E13" s="637" t="s">
        <v>262</v>
      </c>
      <c r="F13" s="601">
        <v>2</v>
      </c>
      <c r="G13" s="602" t="s">
        <v>262</v>
      </c>
      <c r="H13" s="649">
        <v>1</v>
      </c>
      <c r="I13" s="640" t="s">
        <v>262</v>
      </c>
      <c r="J13" s="601">
        <v>1</v>
      </c>
      <c r="K13" s="602" t="s">
        <v>262</v>
      </c>
      <c r="L13" s="649"/>
      <c r="M13" s="637"/>
      <c r="N13" s="601">
        <v>1</v>
      </c>
      <c r="O13" s="602" t="s">
        <v>262</v>
      </c>
      <c r="P13" s="649">
        <v>3</v>
      </c>
      <c r="Q13" s="637" t="s">
        <v>262</v>
      </c>
      <c r="R13" s="603">
        <v>3</v>
      </c>
      <c r="S13" s="612" t="s">
        <v>262</v>
      </c>
    </row>
    <row r="14" spans="2:19" ht="13.5" customHeight="1">
      <c r="B14" s="1370"/>
      <c r="C14" s="582" t="s">
        <v>11</v>
      </c>
      <c r="D14" s="613">
        <v>8</v>
      </c>
      <c r="E14" s="640" t="s">
        <v>262</v>
      </c>
      <c r="F14" s="613">
        <v>3</v>
      </c>
      <c r="G14" s="612" t="s">
        <v>262</v>
      </c>
      <c r="H14" s="650">
        <v>5</v>
      </c>
      <c r="I14" s="640" t="s">
        <v>262</v>
      </c>
      <c r="J14" s="613">
        <v>1</v>
      </c>
      <c r="K14" s="612" t="s">
        <v>262</v>
      </c>
      <c r="L14" s="650"/>
      <c r="M14" s="640"/>
      <c r="N14" s="613">
        <v>2</v>
      </c>
      <c r="O14" s="612" t="s">
        <v>262</v>
      </c>
      <c r="P14" s="650">
        <v>20</v>
      </c>
      <c r="Q14" s="640" t="s">
        <v>262</v>
      </c>
      <c r="R14" s="614">
        <v>3</v>
      </c>
      <c r="S14" s="612" t="s">
        <v>262</v>
      </c>
    </row>
    <row r="15" spans="2:19" ht="13.5" customHeight="1">
      <c r="B15" s="1370"/>
      <c r="C15" s="582" t="s">
        <v>12</v>
      </c>
      <c r="D15" s="657">
        <v>14</v>
      </c>
      <c r="E15" s="638" t="s">
        <v>262</v>
      </c>
      <c r="F15" s="657">
        <v>20</v>
      </c>
      <c r="G15" s="631" t="s">
        <v>262</v>
      </c>
      <c r="H15" s="661"/>
      <c r="I15" s="638"/>
      <c r="J15" s="657">
        <v>11</v>
      </c>
      <c r="K15" s="631" t="s">
        <v>262</v>
      </c>
      <c r="L15" s="661">
        <v>5</v>
      </c>
      <c r="M15" s="638"/>
      <c r="N15" s="657"/>
      <c r="O15" s="631"/>
      <c r="P15" s="661"/>
      <c r="Q15" s="638"/>
      <c r="R15" s="657">
        <v>38</v>
      </c>
      <c r="S15" s="631" t="s">
        <v>262</v>
      </c>
    </row>
    <row r="16" spans="2:19" ht="13.5" customHeight="1">
      <c r="B16" s="1370"/>
      <c r="C16" s="582" t="s">
        <v>13</v>
      </c>
      <c r="D16" s="601">
        <v>1</v>
      </c>
      <c r="E16" s="637" t="s">
        <v>262</v>
      </c>
      <c r="F16" s="601">
        <v>1</v>
      </c>
      <c r="G16" s="602" t="s">
        <v>262</v>
      </c>
      <c r="H16" s="649"/>
      <c r="I16" s="637"/>
      <c r="J16" s="601"/>
      <c r="K16" s="602"/>
      <c r="L16" s="649"/>
      <c r="M16" s="637"/>
      <c r="N16" s="601">
        <v>1</v>
      </c>
      <c r="O16" s="602" t="s">
        <v>262</v>
      </c>
      <c r="P16" s="649">
        <v>1</v>
      </c>
      <c r="Q16" s="637" t="s">
        <v>642</v>
      </c>
      <c r="R16" s="603">
        <v>1</v>
      </c>
      <c r="S16" s="602" t="s">
        <v>262</v>
      </c>
    </row>
    <row r="17" spans="2:19" ht="13.5" customHeight="1">
      <c r="B17" s="1370"/>
      <c r="C17" s="589" t="s">
        <v>14</v>
      </c>
      <c r="D17" s="632">
        <v>1</v>
      </c>
      <c r="E17" s="641"/>
      <c r="F17" s="632">
        <v>1</v>
      </c>
      <c r="G17" s="633"/>
      <c r="H17" s="651">
        <v>1</v>
      </c>
      <c r="I17" s="641"/>
      <c r="J17" s="632">
        <v>8</v>
      </c>
      <c r="K17" s="633" t="s">
        <v>642</v>
      </c>
      <c r="L17" s="651">
        <v>1</v>
      </c>
      <c r="M17" s="641"/>
      <c r="N17" s="632">
        <v>1</v>
      </c>
      <c r="O17" s="633" t="s">
        <v>642</v>
      </c>
      <c r="P17" s="651"/>
      <c r="Q17" s="641"/>
      <c r="R17" s="632"/>
      <c r="S17" s="633"/>
    </row>
    <row r="18" spans="2:19" ht="13.5" customHeight="1">
      <c r="B18" s="1360" t="s">
        <v>15</v>
      </c>
      <c r="C18" s="599" t="s">
        <v>16</v>
      </c>
      <c r="D18" s="609">
        <v>28</v>
      </c>
      <c r="E18" s="636" t="s">
        <v>262</v>
      </c>
      <c r="F18" s="609">
        <v>14</v>
      </c>
      <c r="G18" s="608" t="s">
        <v>262</v>
      </c>
      <c r="H18" s="648">
        <v>1</v>
      </c>
      <c r="I18" s="636" t="s">
        <v>262</v>
      </c>
      <c r="J18" s="609"/>
      <c r="K18" s="608"/>
      <c r="L18" s="648"/>
      <c r="M18" s="636"/>
      <c r="N18" s="609">
        <v>53</v>
      </c>
      <c r="O18" s="608" t="s">
        <v>262</v>
      </c>
      <c r="P18" s="648">
        <v>54</v>
      </c>
      <c r="Q18" s="636" t="s">
        <v>262</v>
      </c>
      <c r="R18" s="610">
        <v>18</v>
      </c>
      <c r="S18" s="608" t="s">
        <v>262</v>
      </c>
    </row>
    <row r="19" spans="2:19" ht="13.5" customHeight="1">
      <c r="B19" s="1361"/>
      <c r="C19" s="582" t="s">
        <v>17</v>
      </c>
      <c r="D19" s="601">
        <v>4</v>
      </c>
      <c r="E19" s="637" t="s">
        <v>262</v>
      </c>
      <c r="F19" s="601">
        <v>2</v>
      </c>
      <c r="G19" s="602" t="s">
        <v>642</v>
      </c>
      <c r="H19" s="649">
        <v>4</v>
      </c>
      <c r="I19" s="637" t="s">
        <v>262</v>
      </c>
      <c r="J19" s="601"/>
      <c r="K19" s="602"/>
      <c r="L19" s="649"/>
      <c r="M19" s="637"/>
      <c r="N19" s="601">
        <v>22</v>
      </c>
      <c r="O19" s="602" t="s">
        <v>642</v>
      </c>
      <c r="P19" s="649">
        <v>3</v>
      </c>
      <c r="Q19" s="637" t="s">
        <v>262</v>
      </c>
      <c r="R19" s="603">
        <v>3</v>
      </c>
      <c r="S19" s="602" t="s">
        <v>262</v>
      </c>
    </row>
    <row r="20" spans="2:19" ht="13.5" customHeight="1">
      <c r="B20" s="1361"/>
      <c r="C20" s="582" t="s">
        <v>18</v>
      </c>
      <c r="D20" s="601">
        <v>13</v>
      </c>
      <c r="E20" s="637" t="s">
        <v>262</v>
      </c>
      <c r="F20" s="601">
        <v>29</v>
      </c>
      <c r="G20" s="602" t="s">
        <v>262</v>
      </c>
      <c r="H20" s="649">
        <v>1</v>
      </c>
      <c r="I20" s="637"/>
      <c r="J20" s="601"/>
      <c r="K20" s="602"/>
      <c r="L20" s="649"/>
      <c r="M20" s="637"/>
      <c r="N20" s="601">
        <v>3</v>
      </c>
      <c r="O20" s="602" t="s">
        <v>262</v>
      </c>
      <c r="P20" s="649">
        <v>4</v>
      </c>
      <c r="Q20" s="637" t="s">
        <v>262</v>
      </c>
      <c r="R20" s="603">
        <v>42</v>
      </c>
      <c r="S20" s="602" t="s">
        <v>262</v>
      </c>
    </row>
    <row r="21" spans="2:19" ht="13.5" customHeight="1">
      <c r="B21" s="1361"/>
      <c r="C21" s="582" t="s">
        <v>19</v>
      </c>
      <c r="D21" s="657"/>
      <c r="E21" s="638"/>
      <c r="F21" s="657"/>
      <c r="G21" s="631"/>
      <c r="H21" s="661"/>
      <c r="I21" s="638"/>
      <c r="J21" s="657">
        <v>3</v>
      </c>
      <c r="K21" s="631"/>
      <c r="L21" s="661"/>
      <c r="M21" s="638"/>
      <c r="N21" s="657"/>
      <c r="O21" s="631"/>
      <c r="P21" s="661">
        <v>1</v>
      </c>
      <c r="Q21" s="638" t="s">
        <v>262</v>
      </c>
      <c r="R21" s="657"/>
      <c r="S21" s="631"/>
    </row>
    <row r="22" spans="2:19" ht="13.5" customHeight="1">
      <c r="B22" s="1361"/>
      <c r="C22" s="582" t="s">
        <v>20</v>
      </c>
      <c r="D22" s="601">
        <v>23</v>
      </c>
      <c r="E22" s="637" t="s">
        <v>262</v>
      </c>
      <c r="F22" s="601">
        <v>16</v>
      </c>
      <c r="G22" s="602" t="s">
        <v>262</v>
      </c>
      <c r="H22" s="649">
        <v>4</v>
      </c>
      <c r="I22" s="637" t="s">
        <v>262</v>
      </c>
      <c r="J22" s="601">
        <v>3</v>
      </c>
      <c r="K22" s="602"/>
      <c r="L22" s="649"/>
      <c r="M22" s="637"/>
      <c r="N22" s="601">
        <v>33</v>
      </c>
      <c r="O22" s="602" t="s">
        <v>262</v>
      </c>
      <c r="P22" s="649">
        <v>6</v>
      </c>
      <c r="Q22" s="637" t="s">
        <v>262</v>
      </c>
      <c r="R22" s="603">
        <v>66</v>
      </c>
      <c r="S22" s="602" t="s">
        <v>262</v>
      </c>
    </row>
    <row r="23" spans="2:19" ht="13.5" customHeight="1">
      <c r="B23" s="1361"/>
      <c r="C23" s="582" t="s">
        <v>21</v>
      </c>
      <c r="D23" s="601">
        <v>7</v>
      </c>
      <c r="E23" s="637" t="s">
        <v>262</v>
      </c>
      <c r="F23" s="601">
        <v>26</v>
      </c>
      <c r="G23" s="602" t="s">
        <v>262</v>
      </c>
      <c r="H23" s="661">
        <v>15</v>
      </c>
      <c r="I23" s="638" t="s">
        <v>262</v>
      </c>
      <c r="J23" s="657"/>
      <c r="K23" s="631"/>
      <c r="L23" s="661">
        <v>1</v>
      </c>
      <c r="M23" s="638" t="s">
        <v>262</v>
      </c>
      <c r="N23" s="657"/>
      <c r="O23" s="631"/>
      <c r="P23" s="661"/>
      <c r="Q23" s="638"/>
      <c r="R23" s="657">
        <v>76</v>
      </c>
      <c r="S23" s="631" t="s">
        <v>262</v>
      </c>
    </row>
    <row r="24" spans="2:19" ht="13.5" customHeight="1">
      <c r="B24" s="1361"/>
      <c r="C24" s="583" t="s">
        <v>22</v>
      </c>
      <c r="D24" s="615">
        <v>4</v>
      </c>
      <c r="E24" s="639" t="s">
        <v>262</v>
      </c>
      <c r="F24" s="615">
        <v>1</v>
      </c>
      <c r="G24" s="611"/>
      <c r="H24" s="652"/>
      <c r="I24" s="639"/>
      <c r="J24" s="615">
        <v>1</v>
      </c>
      <c r="K24" s="611" t="s">
        <v>262</v>
      </c>
      <c r="L24" s="652"/>
      <c r="M24" s="639"/>
      <c r="N24" s="615">
        <v>2</v>
      </c>
      <c r="O24" s="611" t="s">
        <v>642</v>
      </c>
      <c r="P24" s="652">
        <v>2</v>
      </c>
      <c r="Q24" s="639"/>
      <c r="R24" s="603">
        <v>4</v>
      </c>
      <c r="S24" s="611" t="s">
        <v>642</v>
      </c>
    </row>
    <row r="25" spans="2:19" ht="13.5" customHeight="1">
      <c r="B25" s="1361"/>
      <c r="C25" s="582" t="s">
        <v>23</v>
      </c>
      <c r="D25" s="601">
        <v>1</v>
      </c>
      <c r="E25" s="637" t="s">
        <v>262</v>
      </c>
      <c r="F25" s="601">
        <v>1</v>
      </c>
      <c r="G25" s="602"/>
      <c r="H25" s="649"/>
      <c r="I25" s="637"/>
      <c r="J25" s="601"/>
      <c r="K25" s="602"/>
      <c r="L25" s="649">
        <v>1</v>
      </c>
      <c r="M25" s="637"/>
      <c r="N25" s="601">
        <v>1</v>
      </c>
      <c r="O25" s="602" t="s">
        <v>262</v>
      </c>
      <c r="P25" s="649">
        <v>1</v>
      </c>
      <c r="Q25" s="637"/>
      <c r="R25" s="603"/>
      <c r="S25" s="602"/>
    </row>
    <row r="26" spans="2:19" ht="13.5" customHeight="1">
      <c r="B26" s="1361"/>
      <c r="C26" s="582" t="s">
        <v>24</v>
      </c>
      <c r="D26" s="601"/>
      <c r="E26" s="637"/>
      <c r="F26" s="616">
        <v>1</v>
      </c>
      <c r="G26" s="602" t="s">
        <v>262</v>
      </c>
      <c r="H26" s="649">
        <v>2</v>
      </c>
      <c r="I26" s="637" t="s">
        <v>262</v>
      </c>
      <c r="J26" s="601"/>
      <c r="K26" s="602"/>
      <c r="L26" s="649"/>
      <c r="M26" s="637"/>
      <c r="N26" s="601">
        <v>3</v>
      </c>
      <c r="O26" s="602" t="s">
        <v>262</v>
      </c>
      <c r="P26" s="649"/>
      <c r="Q26" s="637"/>
      <c r="R26" s="603">
        <v>2</v>
      </c>
      <c r="S26" s="602" t="s">
        <v>262</v>
      </c>
    </row>
    <row r="27" spans="2:19" ht="13.5" customHeight="1">
      <c r="B27" s="1361"/>
      <c r="C27" s="582" t="s">
        <v>25</v>
      </c>
      <c r="D27" s="601">
        <v>2</v>
      </c>
      <c r="E27" s="637" t="s">
        <v>262</v>
      </c>
      <c r="F27" s="601">
        <v>1</v>
      </c>
      <c r="G27" s="602" t="s">
        <v>262</v>
      </c>
      <c r="H27" s="649"/>
      <c r="I27" s="637"/>
      <c r="J27" s="601"/>
      <c r="K27" s="602"/>
      <c r="L27" s="649"/>
      <c r="M27" s="637"/>
      <c r="N27" s="601"/>
      <c r="O27" s="602"/>
      <c r="P27" s="649"/>
      <c r="Q27" s="637"/>
      <c r="R27" s="603">
        <v>1</v>
      </c>
      <c r="S27" s="602" t="s">
        <v>262</v>
      </c>
    </row>
    <row r="28" spans="2:19" ht="13.5" customHeight="1">
      <c r="B28" s="1361"/>
      <c r="C28" s="582" t="s">
        <v>26</v>
      </c>
      <c r="D28" s="601">
        <v>2</v>
      </c>
      <c r="E28" s="637" t="s">
        <v>262</v>
      </c>
      <c r="F28" s="601">
        <v>3</v>
      </c>
      <c r="G28" s="602" t="s">
        <v>262</v>
      </c>
      <c r="H28" s="649"/>
      <c r="I28" s="637"/>
      <c r="J28" s="601"/>
      <c r="K28" s="602"/>
      <c r="L28" s="649"/>
      <c r="M28" s="637"/>
      <c r="N28" s="601">
        <v>20</v>
      </c>
      <c r="O28" s="602" t="s">
        <v>1505</v>
      </c>
      <c r="P28" s="649">
        <v>1</v>
      </c>
      <c r="Q28" s="637" t="s">
        <v>1505</v>
      </c>
      <c r="R28" s="603"/>
      <c r="S28" s="602"/>
    </row>
    <row r="29" spans="2:19" ht="13.5" customHeight="1">
      <c r="B29" s="1361"/>
      <c r="C29" s="582" t="s">
        <v>27</v>
      </c>
      <c r="D29" s="617">
        <v>10</v>
      </c>
      <c r="E29" s="642" t="s">
        <v>262</v>
      </c>
      <c r="F29" s="617">
        <v>2</v>
      </c>
      <c r="G29" s="618" t="s">
        <v>262</v>
      </c>
      <c r="H29" s="653"/>
      <c r="I29" s="642"/>
      <c r="J29" s="617"/>
      <c r="K29" s="618"/>
      <c r="L29" s="653">
        <v>2</v>
      </c>
      <c r="M29" s="642" t="s">
        <v>262</v>
      </c>
      <c r="N29" s="617">
        <v>3</v>
      </c>
      <c r="O29" s="618" t="s">
        <v>262</v>
      </c>
      <c r="P29" s="653">
        <v>3</v>
      </c>
      <c r="Q29" s="642" t="s">
        <v>1505</v>
      </c>
      <c r="R29" s="603">
        <v>1</v>
      </c>
      <c r="S29" s="618" t="s">
        <v>1505</v>
      </c>
    </row>
    <row r="30" spans="2:19" ht="13.5" customHeight="1">
      <c r="B30" s="1361"/>
      <c r="C30" s="594" t="s">
        <v>28</v>
      </c>
      <c r="D30" s="615">
        <v>3</v>
      </c>
      <c r="E30" s="639"/>
      <c r="F30" s="615"/>
      <c r="G30" s="611"/>
      <c r="H30" s="652"/>
      <c r="I30" s="639"/>
      <c r="J30" s="615"/>
      <c r="K30" s="611"/>
      <c r="L30" s="652"/>
      <c r="M30" s="639"/>
      <c r="N30" s="615"/>
      <c r="O30" s="611"/>
      <c r="P30" s="652"/>
      <c r="Q30" s="639"/>
      <c r="R30" s="603"/>
      <c r="S30" s="611"/>
    </row>
    <row r="31" spans="2:19" ht="13.5" customHeight="1">
      <c r="B31" s="1361"/>
      <c r="C31" s="583" t="s">
        <v>29</v>
      </c>
      <c r="D31" s="615">
        <v>2</v>
      </c>
      <c r="E31" s="639" t="s">
        <v>262</v>
      </c>
      <c r="F31" s="615">
        <v>1</v>
      </c>
      <c r="G31" s="611" t="s">
        <v>262</v>
      </c>
      <c r="H31" s="652"/>
      <c r="I31" s="639"/>
      <c r="J31" s="615"/>
      <c r="K31" s="611"/>
      <c r="L31" s="652">
        <v>1</v>
      </c>
      <c r="M31" s="639" t="s">
        <v>642</v>
      </c>
      <c r="N31" s="615"/>
      <c r="O31" s="611"/>
      <c r="P31" s="652"/>
      <c r="Q31" s="639"/>
      <c r="R31" s="603"/>
      <c r="S31" s="611"/>
    </row>
    <row r="32" spans="2:19" ht="13.5" customHeight="1">
      <c r="B32" s="1361"/>
      <c r="C32" s="582" t="s">
        <v>30</v>
      </c>
      <c r="D32" s="601">
        <v>3</v>
      </c>
      <c r="E32" s="637" t="s">
        <v>262</v>
      </c>
      <c r="F32" s="601">
        <v>1</v>
      </c>
      <c r="G32" s="602" t="s">
        <v>262</v>
      </c>
      <c r="H32" s="649">
        <v>1</v>
      </c>
      <c r="I32" s="637" t="s">
        <v>262</v>
      </c>
      <c r="J32" s="601"/>
      <c r="K32" s="602"/>
      <c r="L32" s="649"/>
      <c r="M32" s="637"/>
      <c r="N32" s="601"/>
      <c r="O32" s="602"/>
      <c r="P32" s="649"/>
      <c r="Q32" s="637"/>
      <c r="R32" s="603">
        <v>1</v>
      </c>
      <c r="S32" s="602" t="s">
        <v>262</v>
      </c>
    </row>
    <row r="33" spans="2:19" ht="13.5" customHeight="1">
      <c r="B33" s="1361"/>
      <c r="C33" s="582" t="s">
        <v>31</v>
      </c>
      <c r="D33" s="657">
        <v>3</v>
      </c>
      <c r="E33" s="638" t="s">
        <v>262</v>
      </c>
      <c r="F33" s="657">
        <v>3</v>
      </c>
      <c r="G33" s="631" t="s">
        <v>262</v>
      </c>
      <c r="H33" s="661">
        <v>1</v>
      </c>
      <c r="I33" s="638" t="s">
        <v>262</v>
      </c>
      <c r="J33" s="657"/>
      <c r="K33" s="631"/>
      <c r="L33" s="661"/>
      <c r="M33" s="638"/>
      <c r="N33" s="657">
        <v>2</v>
      </c>
      <c r="O33" s="631" t="s">
        <v>262</v>
      </c>
      <c r="P33" s="661"/>
      <c r="Q33" s="638"/>
      <c r="R33" s="657">
        <v>1</v>
      </c>
      <c r="S33" s="631" t="s">
        <v>262</v>
      </c>
    </row>
    <row r="34" spans="2:19" ht="13.5" customHeight="1">
      <c r="B34" s="1361"/>
      <c r="C34" s="582" t="s">
        <v>32</v>
      </c>
      <c r="D34" s="601">
        <v>1</v>
      </c>
      <c r="E34" s="637" t="s">
        <v>262</v>
      </c>
      <c r="F34" s="601">
        <v>2</v>
      </c>
      <c r="G34" s="602" t="s">
        <v>642</v>
      </c>
      <c r="H34" s="649"/>
      <c r="I34" s="637"/>
      <c r="J34" s="601"/>
      <c r="K34" s="602"/>
      <c r="L34" s="649">
        <v>1</v>
      </c>
      <c r="M34" s="637" t="s">
        <v>642</v>
      </c>
      <c r="N34" s="601"/>
      <c r="O34" s="602"/>
      <c r="P34" s="649"/>
      <c r="Q34" s="637"/>
      <c r="R34" s="603"/>
      <c r="S34" s="602"/>
    </row>
    <row r="35" spans="2:19" ht="13.5" customHeight="1">
      <c r="B35" s="1361"/>
      <c r="C35" s="582" t="s">
        <v>33</v>
      </c>
      <c r="D35" s="601">
        <v>4</v>
      </c>
      <c r="E35" s="637" t="s">
        <v>262</v>
      </c>
      <c r="F35" s="601">
        <v>1</v>
      </c>
      <c r="G35" s="602" t="s">
        <v>1505</v>
      </c>
      <c r="H35" s="649"/>
      <c r="I35" s="637"/>
      <c r="J35" s="601"/>
      <c r="K35" s="602"/>
      <c r="L35" s="649">
        <v>1</v>
      </c>
      <c r="M35" s="637" t="s">
        <v>1505</v>
      </c>
      <c r="N35" s="601">
        <v>1</v>
      </c>
      <c r="O35" s="602" t="s">
        <v>1505</v>
      </c>
      <c r="P35" s="649">
        <v>1</v>
      </c>
      <c r="Q35" s="637" t="s">
        <v>642</v>
      </c>
      <c r="R35" s="603">
        <v>3</v>
      </c>
      <c r="S35" s="602" t="s">
        <v>262</v>
      </c>
    </row>
    <row r="36" spans="2:19" ht="13.5" customHeight="1">
      <c r="B36" s="1361"/>
      <c r="C36" s="583" t="s">
        <v>34</v>
      </c>
      <c r="D36" s="615">
        <v>1</v>
      </c>
      <c r="E36" s="639" t="s">
        <v>1505</v>
      </c>
      <c r="F36" s="615">
        <v>1</v>
      </c>
      <c r="G36" s="611" t="s">
        <v>262</v>
      </c>
      <c r="H36" s="652">
        <v>6</v>
      </c>
      <c r="I36" s="639" t="s">
        <v>262</v>
      </c>
      <c r="J36" s="615"/>
      <c r="K36" s="611"/>
      <c r="L36" s="652"/>
      <c r="M36" s="639"/>
      <c r="N36" s="615"/>
      <c r="O36" s="611"/>
      <c r="P36" s="652"/>
      <c r="Q36" s="639"/>
      <c r="R36" s="603">
        <v>1</v>
      </c>
      <c r="S36" s="611" t="s">
        <v>262</v>
      </c>
    </row>
    <row r="37" spans="2:19" ht="13.5" customHeight="1">
      <c r="B37" s="1361"/>
      <c r="C37" s="582" t="s">
        <v>35</v>
      </c>
      <c r="D37" s="601">
        <v>1</v>
      </c>
      <c r="E37" s="637" t="s">
        <v>262</v>
      </c>
      <c r="F37" s="601"/>
      <c r="G37" s="602"/>
      <c r="H37" s="649"/>
      <c r="I37" s="637"/>
      <c r="J37" s="601"/>
      <c r="K37" s="602"/>
      <c r="L37" s="649">
        <v>2</v>
      </c>
      <c r="M37" s="637" t="s">
        <v>642</v>
      </c>
      <c r="N37" s="601">
        <v>2</v>
      </c>
      <c r="O37" s="602" t="s">
        <v>642</v>
      </c>
      <c r="P37" s="649">
        <v>1</v>
      </c>
      <c r="Q37" s="637" t="s">
        <v>262</v>
      </c>
      <c r="R37" s="603"/>
      <c r="S37" s="602"/>
    </row>
    <row r="38" spans="2:19" ht="13.5" customHeight="1">
      <c r="B38" s="1361"/>
      <c r="C38" s="582" t="s">
        <v>36</v>
      </c>
      <c r="D38" s="601">
        <v>1</v>
      </c>
      <c r="E38" s="637" t="s">
        <v>262</v>
      </c>
      <c r="F38" s="601"/>
      <c r="G38" s="602"/>
      <c r="H38" s="649">
        <v>1</v>
      </c>
      <c r="I38" s="637" t="s">
        <v>262</v>
      </c>
      <c r="J38" s="601"/>
      <c r="K38" s="602"/>
      <c r="L38" s="649"/>
      <c r="M38" s="637"/>
      <c r="N38" s="601"/>
      <c r="O38" s="602"/>
      <c r="P38" s="649"/>
      <c r="Q38" s="637"/>
      <c r="R38" s="603">
        <v>1</v>
      </c>
      <c r="S38" s="602" t="s">
        <v>262</v>
      </c>
    </row>
    <row r="39" spans="2:19" ht="13.5" customHeight="1">
      <c r="B39" s="1362"/>
      <c r="C39" s="589" t="s">
        <v>37</v>
      </c>
      <c r="D39" s="619"/>
      <c r="E39" s="643"/>
      <c r="F39" s="619">
        <v>1</v>
      </c>
      <c r="G39" s="620" t="s">
        <v>1505</v>
      </c>
      <c r="H39" s="654"/>
      <c r="I39" s="643"/>
      <c r="J39" s="619"/>
      <c r="K39" s="620"/>
      <c r="L39" s="654">
        <v>1</v>
      </c>
      <c r="M39" s="643"/>
      <c r="N39" s="619"/>
      <c r="O39" s="620"/>
      <c r="P39" s="654"/>
      <c r="Q39" s="643"/>
      <c r="R39" s="621"/>
      <c r="S39" s="620"/>
    </row>
    <row r="40" spans="2:19" ht="13.5" customHeight="1">
      <c r="B40" s="1360" t="s">
        <v>38</v>
      </c>
      <c r="C40" s="579" t="s">
        <v>39</v>
      </c>
      <c r="D40" s="609"/>
      <c r="E40" s="636"/>
      <c r="F40" s="609">
        <v>1</v>
      </c>
      <c r="G40" s="608" t="s">
        <v>262</v>
      </c>
      <c r="H40" s="648"/>
      <c r="I40" s="636"/>
      <c r="J40" s="609"/>
      <c r="K40" s="608"/>
      <c r="L40" s="648"/>
      <c r="M40" s="636"/>
      <c r="N40" s="609"/>
      <c r="O40" s="608"/>
      <c r="P40" s="648"/>
      <c r="Q40" s="636"/>
      <c r="R40" s="610">
        <v>1</v>
      </c>
      <c r="S40" s="608" t="s">
        <v>262</v>
      </c>
    </row>
    <row r="41" spans="2:19" ht="13.5" customHeight="1">
      <c r="B41" s="1361"/>
      <c r="C41" s="594" t="s">
        <v>40</v>
      </c>
      <c r="D41" s="601"/>
      <c r="E41" s="637"/>
      <c r="F41" s="601">
        <v>1</v>
      </c>
      <c r="G41" s="602" t="s">
        <v>262</v>
      </c>
      <c r="H41" s="649"/>
      <c r="I41" s="637"/>
      <c r="J41" s="601">
        <v>95</v>
      </c>
      <c r="K41" s="602" t="s">
        <v>262</v>
      </c>
      <c r="L41" s="649">
        <v>10</v>
      </c>
      <c r="M41" s="637" t="s">
        <v>262</v>
      </c>
      <c r="N41" s="601">
        <v>107</v>
      </c>
      <c r="O41" s="602" t="s">
        <v>262</v>
      </c>
      <c r="P41" s="649"/>
      <c r="Q41" s="637"/>
      <c r="R41" s="603"/>
      <c r="S41" s="602"/>
    </row>
    <row r="42" spans="2:19" ht="13.5" customHeight="1">
      <c r="B42" s="1361"/>
      <c r="C42" s="582" t="s">
        <v>41</v>
      </c>
      <c r="D42" s="601"/>
      <c r="E42" s="637"/>
      <c r="F42" s="601"/>
      <c r="G42" s="602"/>
      <c r="H42" s="649"/>
      <c r="I42" s="637"/>
      <c r="J42" s="601">
        <v>19</v>
      </c>
      <c r="K42" s="602" t="s">
        <v>262</v>
      </c>
      <c r="L42" s="649"/>
      <c r="M42" s="637"/>
      <c r="N42" s="601"/>
      <c r="O42" s="602"/>
      <c r="P42" s="649"/>
      <c r="Q42" s="637"/>
      <c r="R42" s="603">
        <v>1</v>
      </c>
      <c r="S42" s="602" t="s">
        <v>262</v>
      </c>
    </row>
    <row r="43" spans="2:19" ht="13.5" customHeight="1">
      <c r="B43" s="1361"/>
      <c r="C43" s="582" t="s">
        <v>42</v>
      </c>
      <c r="D43" s="601"/>
      <c r="E43" s="637"/>
      <c r="F43" s="601">
        <v>4</v>
      </c>
      <c r="G43" s="602" t="s">
        <v>262</v>
      </c>
      <c r="H43" s="649"/>
      <c r="I43" s="637"/>
      <c r="J43" s="601"/>
      <c r="K43" s="602"/>
      <c r="L43" s="649">
        <v>1</v>
      </c>
      <c r="M43" s="637" t="s">
        <v>262</v>
      </c>
      <c r="N43" s="601">
        <v>1</v>
      </c>
      <c r="O43" s="602" t="s">
        <v>262</v>
      </c>
      <c r="P43" s="649"/>
      <c r="Q43" s="637"/>
      <c r="R43" s="603"/>
      <c r="S43" s="602"/>
    </row>
    <row r="44" spans="2:19" ht="13.5" customHeight="1">
      <c r="B44" s="1361"/>
      <c r="C44" s="583" t="s">
        <v>43</v>
      </c>
      <c r="D44" s="657">
        <v>5</v>
      </c>
      <c r="E44" s="638" t="s">
        <v>262</v>
      </c>
      <c r="F44" s="657">
        <v>2</v>
      </c>
      <c r="G44" s="631" t="s">
        <v>262</v>
      </c>
      <c r="H44" s="661"/>
      <c r="I44" s="638"/>
      <c r="J44" s="657"/>
      <c r="K44" s="631"/>
      <c r="L44" s="661">
        <v>1</v>
      </c>
      <c r="M44" s="638" t="s">
        <v>262</v>
      </c>
      <c r="N44" s="657">
        <v>1</v>
      </c>
      <c r="O44" s="631" t="s">
        <v>262</v>
      </c>
      <c r="P44" s="661"/>
      <c r="Q44" s="638"/>
      <c r="R44" s="657">
        <v>2</v>
      </c>
      <c r="S44" s="631" t="s">
        <v>262</v>
      </c>
    </row>
    <row r="45" spans="2:19" ht="13.5" customHeight="1">
      <c r="B45" s="1361"/>
      <c r="C45" s="582" t="s">
        <v>44</v>
      </c>
      <c r="D45" s="601"/>
      <c r="E45" s="637"/>
      <c r="F45" s="601">
        <v>5</v>
      </c>
      <c r="G45" s="602" t="s">
        <v>262</v>
      </c>
      <c r="H45" s="649"/>
      <c r="I45" s="637"/>
      <c r="J45" s="601">
        <v>7</v>
      </c>
      <c r="K45" s="602" t="s">
        <v>262</v>
      </c>
      <c r="L45" s="649">
        <v>1</v>
      </c>
      <c r="M45" s="637" t="s">
        <v>262</v>
      </c>
      <c r="N45" s="601"/>
      <c r="O45" s="602"/>
      <c r="P45" s="649"/>
      <c r="Q45" s="637"/>
      <c r="R45" s="603"/>
      <c r="S45" s="602"/>
    </row>
    <row r="46" spans="2:19" ht="13.5" customHeight="1">
      <c r="B46" s="1361"/>
      <c r="C46" s="582" t="s">
        <v>45</v>
      </c>
      <c r="D46" s="657">
        <v>3</v>
      </c>
      <c r="E46" s="638" t="s">
        <v>262</v>
      </c>
      <c r="F46" s="657">
        <v>1</v>
      </c>
      <c r="G46" s="631" t="s">
        <v>262</v>
      </c>
      <c r="H46" s="661"/>
      <c r="I46" s="638"/>
      <c r="J46" s="657"/>
      <c r="K46" s="631"/>
      <c r="L46" s="661"/>
      <c r="M46" s="638"/>
      <c r="N46" s="657">
        <v>1</v>
      </c>
      <c r="O46" s="631"/>
      <c r="P46" s="661">
        <v>1</v>
      </c>
      <c r="Q46" s="638" t="s">
        <v>262</v>
      </c>
      <c r="R46" s="657">
        <v>1</v>
      </c>
      <c r="S46" s="631"/>
    </row>
    <row r="47" spans="2:19" ht="13.5" customHeight="1">
      <c r="B47" s="1361"/>
      <c r="C47" s="583" t="s">
        <v>46</v>
      </c>
      <c r="D47" s="601">
        <v>4</v>
      </c>
      <c r="E47" s="637" t="s">
        <v>262</v>
      </c>
      <c r="F47" s="601"/>
      <c r="G47" s="602"/>
      <c r="H47" s="649">
        <v>1</v>
      </c>
      <c r="I47" s="637" t="s">
        <v>262</v>
      </c>
      <c r="J47" s="601"/>
      <c r="K47" s="602"/>
      <c r="L47" s="649">
        <v>2</v>
      </c>
      <c r="M47" s="637" t="s">
        <v>262</v>
      </c>
      <c r="N47" s="601">
        <v>16</v>
      </c>
      <c r="O47" s="602" t="s">
        <v>262</v>
      </c>
      <c r="P47" s="649"/>
      <c r="Q47" s="637"/>
      <c r="R47" s="622"/>
      <c r="S47" s="623"/>
    </row>
    <row r="48" spans="2:19" ht="13.5" customHeight="1">
      <c r="B48" s="1361"/>
      <c r="C48" s="582" t="s">
        <v>47</v>
      </c>
      <c r="D48" s="657">
        <v>2</v>
      </c>
      <c r="E48" s="638" t="s">
        <v>262</v>
      </c>
      <c r="F48" s="657">
        <v>1</v>
      </c>
      <c r="G48" s="631" t="s">
        <v>262</v>
      </c>
      <c r="H48" s="661">
        <v>2</v>
      </c>
      <c r="I48" s="638" t="s">
        <v>262</v>
      </c>
      <c r="J48" s="657"/>
      <c r="K48" s="631"/>
      <c r="L48" s="661"/>
      <c r="M48" s="638"/>
      <c r="N48" s="657"/>
      <c r="O48" s="631"/>
      <c r="P48" s="661"/>
      <c r="Q48" s="638"/>
      <c r="R48" s="657">
        <v>3</v>
      </c>
      <c r="S48" s="631" t="s">
        <v>262</v>
      </c>
    </row>
    <row r="49" spans="2:19" ht="13.5" customHeight="1">
      <c r="B49" s="1361"/>
      <c r="C49" s="583" t="s">
        <v>48</v>
      </c>
      <c r="D49" s="615">
        <v>2</v>
      </c>
      <c r="E49" s="639"/>
      <c r="F49" s="615"/>
      <c r="G49" s="611"/>
      <c r="H49" s="652"/>
      <c r="I49" s="639"/>
      <c r="J49" s="615">
        <v>4</v>
      </c>
      <c r="K49" s="611"/>
      <c r="L49" s="652"/>
      <c r="M49" s="639"/>
      <c r="N49" s="615"/>
      <c r="O49" s="611"/>
      <c r="P49" s="652"/>
      <c r="Q49" s="639"/>
      <c r="R49" s="603"/>
      <c r="S49" s="611"/>
    </row>
    <row r="50" spans="2:19" ht="13.5" customHeight="1">
      <c r="B50" s="1361"/>
      <c r="C50" s="583" t="s">
        <v>49</v>
      </c>
      <c r="D50" s="601">
        <v>3</v>
      </c>
      <c r="E50" s="639" t="s">
        <v>262</v>
      </c>
      <c r="F50" s="601"/>
      <c r="G50" s="611"/>
      <c r="H50" s="649"/>
      <c r="I50" s="639"/>
      <c r="J50" s="601"/>
      <c r="K50" s="611"/>
      <c r="L50" s="649"/>
      <c r="M50" s="639"/>
      <c r="N50" s="601"/>
      <c r="O50" s="611"/>
      <c r="P50" s="649"/>
      <c r="Q50" s="639"/>
      <c r="R50" s="603"/>
      <c r="S50" s="611"/>
    </row>
    <row r="51" spans="2:19" ht="13.5" customHeight="1">
      <c r="B51" s="1362"/>
      <c r="C51" s="312" t="s">
        <v>50</v>
      </c>
      <c r="D51" s="928"/>
      <c r="E51" s="929"/>
      <c r="F51" s="928"/>
      <c r="G51" s="930"/>
      <c r="H51" s="931">
        <v>3</v>
      </c>
      <c r="I51" s="929" t="s">
        <v>262</v>
      </c>
      <c r="J51" s="928"/>
      <c r="K51" s="930"/>
      <c r="L51" s="931"/>
      <c r="M51" s="929"/>
      <c r="N51" s="928"/>
      <c r="O51" s="930"/>
      <c r="P51" s="931">
        <v>2</v>
      </c>
      <c r="Q51" s="929" t="s">
        <v>262</v>
      </c>
      <c r="R51" s="932">
        <v>3</v>
      </c>
      <c r="S51" s="930" t="s">
        <v>262</v>
      </c>
    </row>
    <row r="52" spans="2:19" ht="13.5" customHeight="1">
      <c r="B52" s="1360" t="s">
        <v>51</v>
      </c>
      <c r="C52" s="599" t="s">
        <v>52</v>
      </c>
      <c r="D52" s="609">
        <v>21</v>
      </c>
      <c r="E52" s="636" t="s">
        <v>262</v>
      </c>
      <c r="F52" s="609">
        <v>1</v>
      </c>
      <c r="G52" s="608" t="s">
        <v>262</v>
      </c>
      <c r="H52" s="648">
        <v>1</v>
      </c>
      <c r="I52" s="636" t="s">
        <v>262</v>
      </c>
      <c r="J52" s="609"/>
      <c r="K52" s="608"/>
      <c r="L52" s="648"/>
      <c r="M52" s="636"/>
      <c r="N52" s="609">
        <v>3</v>
      </c>
      <c r="O52" s="608" t="s">
        <v>642</v>
      </c>
      <c r="P52" s="648">
        <v>1</v>
      </c>
      <c r="Q52" s="636" t="s">
        <v>642</v>
      </c>
      <c r="R52" s="610">
        <v>97</v>
      </c>
      <c r="S52" s="608" t="s">
        <v>262</v>
      </c>
    </row>
    <row r="53" spans="2:19" ht="13.5" customHeight="1">
      <c r="B53" s="1361"/>
      <c r="C53" s="583" t="s">
        <v>53</v>
      </c>
      <c r="D53" s="657"/>
      <c r="E53" s="638"/>
      <c r="F53" s="657">
        <v>3</v>
      </c>
      <c r="G53" s="631" t="s">
        <v>262</v>
      </c>
      <c r="H53" s="661"/>
      <c r="I53" s="638"/>
      <c r="J53" s="657"/>
      <c r="K53" s="631"/>
      <c r="L53" s="661"/>
      <c r="M53" s="638"/>
      <c r="N53" s="657"/>
      <c r="O53" s="631"/>
      <c r="P53" s="661"/>
      <c r="Q53" s="638"/>
      <c r="R53" s="657"/>
      <c r="S53" s="631"/>
    </row>
    <row r="54" spans="2:19" ht="13.5" customHeight="1">
      <c r="B54" s="1361"/>
      <c r="C54" s="582" t="s">
        <v>54</v>
      </c>
      <c r="D54" s="601">
        <v>78</v>
      </c>
      <c r="E54" s="637" t="s">
        <v>262</v>
      </c>
      <c r="F54" s="601">
        <v>98</v>
      </c>
      <c r="G54" s="602" t="s">
        <v>262</v>
      </c>
      <c r="H54" s="649"/>
      <c r="I54" s="637"/>
      <c r="J54" s="601">
        <v>1</v>
      </c>
      <c r="K54" s="602" t="s">
        <v>262</v>
      </c>
      <c r="L54" s="649">
        <v>1</v>
      </c>
      <c r="M54" s="637" t="s">
        <v>642</v>
      </c>
      <c r="N54" s="601">
        <v>1</v>
      </c>
      <c r="O54" s="602" t="s">
        <v>262</v>
      </c>
      <c r="P54" s="649"/>
      <c r="Q54" s="637"/>
      <c r="R54" s="603">
        <v>149</v>
      </c>
      <c r="S54" s="602" t="s">
        <v>262</v>
      </c>
    </row>
    <row r="55" spans="2:19" ht="13.5" customHeight="1">
      <c r="B55" s="1361"/>
      <c r="C55" s="582" t="s">
        <v>55</v>
      </c>
      <c r="D55" s="601">
        <v>5</v>
      </c>
      <c r="E55" s="637"/>
      <c r="F55" s="601">
        <v>2</v>
      </c>
      <c r="G55" s="602" t="s">
        <v>262</v>
      </c>
      <c r="H55" s="649">
        <v>1</v>
      </c>
      <c r="I55" s="637" t="s">
        <v>262</v>
      </c>
      <c r="J55" s="601"/>
      <c r="K55" s="602"/>
      <c r="L55" s="649"/>
      <c r="M55" s="637"/>
      <c r="N55" s="601"/>
      <c r="O55" s="602"/>
      <c r="P55" s="649">
        <v>1</v>
      </c>
      <c r="Q55" s="637" t="s">
        <v>262</v>
      </c>
      <c r="R55" s="603">
        <v>3</v>
      </c>
      <c r="S55" s="602" t="s">
        <v>262</v>
      </c>
    </row>
    <row r="56" spans="2:19" ht="13.5" customHeight="1">
      <c r="B56" s="1361"/>
      <c r="C56" s="582" t="s">
        <v>56</v>
      </c>
      <c r="D56" s="601">
        <v>3</v>
      </c>
      <c r="E56" s="637" t="s">
        <v>262</v>
      </c>
      <c r="F56" s="601">
        <v>3</v>
      </c>
      <c r="G56" s="602" t="s">
        <v>262</v>
      </c>
      <c r="H56" s="649"/>
      <c r="I56" s="637"/>
      <c r="J56" s="601"/>
      <c r="K56" s="602"/>
      <c r="L56" s="649">
        <v>1</v>
      </c>
      <c r="M56" s="637" t="s">
        <v>262</v>
      </c>
      <c r="N56" s="601">
        <v>1</v>
      </c>
      <c r="O56" s="602" t="s">
        <v>262</v>
      </c>
      <c r="P56" s="649">
        <v>1</v>
      </c>
      <c r="Q56" s="637" t="s">
        <v>262</v>
      </c>
      <c r="R56" s="603">
        <v>3</v>
      </c>
      <c r="S56" s="602" t="s">
        <v>262</v>
      </c>
    </row>
    <row r="57" spans="2:19" ht="13.5" customHeight="1">
      <c r="B57" s="1361"/>
      <c r="C57" s="582" t="s">
        <v>57</v>
      </c>
      <c r="D57" s="601">
        <f>2+1</f>
        <v>3</v>
      </c>
      <c r="E57" s="637" t="s">
        <v>262</v>
      </c>
      <c r="F57" s="601">
        <v>1</v>
      </c>
      <c r="G57" s="602" t="s">
        <v>262</v>
      </c>
      <c r="H57" s="649">
        <v>1</v>
      </c>
      <c r="I57" s="637" t="s">
        <v>262</v>
      </c>
      <c r="J57" s="601"/>
      <c r="K57" s="602"/>
      <c r="L57" s="649"/>
      <c r="M57" s="637"/>
      <c r="N57" s="601"/>
      <c r="O57" s="602"/>
      <c r="P57" s="649">
        <v>1</v>
      </c>
      <c r="Q57" s="637" t="s">
        <v>262</v>
      </c>
      <c r="R57" s="603">
        <v>2</v>
      </c>
      <c r="S57" s="602" t="s">
        <v>262</v>
      </c>
    </row>
    <row r="58" spans="2:19" ht="13.5" customHeight="1">
      <c r="B58" s="1361"/>
      <c r="C58" s="582" t="s">
        <v>58</v>
      </c>
      <c r="D58" s="601">
        <v>30</v>
      </c>
      <c r="E58" s="637" t="s">
        <v>262</v>
      </c>
      <c r="F58" s="601"/>
      <c r="G58" s="602"/>
      <c r="H58" s="649"/>
      <c r="I58" s="637"/>
      <c r="J58" s="601">
        <v>22</v>
      </c>
      <c r="K58" s="602" t="s">
        <v>262</v>
      </c>
      <c r="L58" s="649"/>
      <c r="M58" s="637"/>
      <c r="N58" s="601">
        <v>16</v>
      </c>
      <c r="O58" s="602" t="s">
        <v>262</v>
      </c>
      <c r="P58" s="649">
        <v>10</v>
      </c>
      <c r="Q58" s="637" t="s">
        <v>262</v>
      </c>
      <c r="R58" s="603"/>
      <c r="S58" s="602"/>
    </row>
    <row r="59" spans="2:19" ht="13.5" customHeight="1">
      <c r="B59" s="1361"/>
      <c r="C59" s="582" t="s">
        <v>59</v>
      </c>
      <c r="D59" s="601">
        <v>3</v>
      </c>
      <c r="E59" s="637" t="s">
        <v>262</v>
      </c>
      <c r="F59" s="601"/>
      <c r="G59" s="602"/>
      <c r="H59" s="649">
        <v>1</v>
      </c>
      <c r="I59" s="637" t="s">
        <v>262</v>
      </c>
      <c r="J59" s="601"/>
      <c r="K59" s="602"/>
      <c r="L59" s="649">
        <v>1</v>
      </c>
      <c r="M59" s="637" t="s">
        <v>262</v>
      </c>
      <c r="N59" s="601"/>
      <c r="O59" s="602"/>
      <c r="P59" s="649">
        <v>1</v>
      </c>
      <c r="Q59" s="637" t="s">
        <v>262</v>
      </c>
      <c r="R59" s="603">
        <v>1</v>
      </c>
      <c r="S59" s="602" t="s">
        <v>262</v>
      </c>
    </row>
    <row r="60" spans="2:19" ht="13.5" customHeight="1">
      <c r="B60" s="1361"/>
      <c r="C60" s="582" t="s">
        <v>60</v>
      </c>
      <c r="D60" s="658">
        <v>1</v>
      </c>
      <c r="E60" s="644" t="s">
        <v>262</v>
      </c>
      <c r="F60" s="658">
        <v>1</v>
      </c>
      <c r="G60" s="634" t="s">
        <v>262</v>
      </c>
      <c r="H60" s="662">
        <v>1</v>
      </c>
      <c r="I60" s="644" t="s">
        <v>262</v>
      </c>
      <c r="J60" s="658"/>
      <c r="K60" s="634"/>
      <c r="L60" s="662"/>
      <c r="M60" s="644"/>
      <c r="N60" s="658">
        <v>1</v>
      </c>
      <c r="O60" s="634" t="s">
        <v>262</v>
      </c>
      <c r="P60" s="662"/>
      <c r="Q60" s="644"/>
      <c r="R60" s="658"/>
      <c r="S60" s="634"/>
    </row>
    <row r="61" spans="2:19" ht="13.5" customHeight="1">
      <c r="B61" s="1361"/>
      <c r="C61" s="302" t="s">
        <v>61</v>
      </c>
      <c r="D61" s="943"/>
      <c r="E61" s="511"/>
      <c r="F61" s="943">
        <v>2</v>
      </c>
      <c r="G61" s="944" t="s">
        <v>262</v>
      </c>
      <c r="H61" s="945">
        <v>1</v>
      </c>
      <c r="I61" s="511" t="s">
        <v>262</v>
      </c>
      <c r="J61" s="943"/>
      <c r="K61" s="944"/>
      <c r="L61" s="945"/>
      <c r="M61" s="511"/>
      <c r="N61" s="943"/>
      <c r="O61" s="944"/>
      <c r="P61" s="945">
        <v>1</v>
      </c>
      <c r="Q61" s="511" t="s">
        <v>262</v>
      </c>
      <c r="R61" s="946"/>
      <c r="S61" s="944"/>
    </row>
    <row r="62" spans="2:19" ht="13.5" customHeight="1">
      <c r="B62" s="1361"/>
      <c r="C62" s="582" t="s">
        <v>62</v>
      </c>
      <c r="D62" s="657"/>
      <c r="E62" s="638"/>
      <c r="F62" s="657">
        <v>6</v>
      </c>
      <c r="G62" s="631" t="s">
        <v>262</v>
      </c>
      <c r="H62" s="661">
        <v>24</v>
      </c>
      <c r="I62" s="638" t="s">
        <v>262</v>
      </c>
      <c r="J62" s="657"/>
      <c r="K62" s="631"/>
      <c r="L62" s="661">
        <v>1</v>
      </c>
      <c r="M62" s="638" t="s">
        <v>262</v>
      </c>
      <c r="N62" s="657"/>
      <c r="O62" s="631"/>
      <c r="P62" s="661">
        <v>1</v>
      </c>
      <c r="Q62" s="638"/>
      <c r="R62" s="657">
        <v>1</v>
      </c>
      <c r="S62" s="631"/>
    </row>
    <row r="63" spans="2:19" ht="13.5" customHeight="1">
      <c r="B63" s="1361"/>
      <c r="C63" s="582" t="s">
        <v>63</v>
      </c>
      <c r="D63" s="601">
        <v>3</v>
      </c>
      <c r="E63" s="637" t="s">
        <v>262</v>
      </c>
      <c r="F63" s="601">
        <v>1</v>
      </c>
      <c r="G63" s="602" t="s">
        <v>642</v>
      </c>
      <c r="H63" s="649">
        <v>1</v>
      </c>
      <c r="I63" s="656"/>
      <c r="J63" s="601"/>
      <c r="K63" s="624"/>
      <c r="L63" s="649">
        <v>1</v>
      </c>
      <c r="M63" s="637" t="s">
        <v>642</v>
      </c>
      <c r="N63" s="601">
        <v>1</v>
      </c>
      <c r="O63" s="624"/>
      <c r="P63" s="649">
        <v>1</v>
      </c>
      <c r="Q63" s="637"/>
      <c r="R63" s="603">
        <v>6</v>
      </c>
      <c r="S63" s="602" t="s">
        <v>262</v>
      </c>
    </row>
    <row r="64" spans="2:19" ht="13.5" customHeight="1">
      <c r="B64" s="1361"/>
      <c r="C64" s="582" t="s">
        <v>64</v>
      </c>
      <c r="D64" s="601"/>
      <c r="E64" s="637"/>
      <c r="F64" s="601"/>
      <c r="G64" s="602"/>
      <c r="H64" s="649"/>
      <c r="I64" s="637"/>
      <c r="J64" s="601"/>
      <c r="K64" s="602"/>
      <c r="L64" s="649"/>
      <c r="M64" s="637"/>
      <c r="N64" s="601"/>
      <c r="O64" s="602"/>
      <c r="P64" s="649">
        <v>2</v>
      </c>
      <c r="Q64" s="637" t="s">
        <v>262</v>
      </c>
      <c r="R64" s="603">
        <v>16</v>
      </c>
      <c r="S64" s="602" t="s">
        <v>262</v>
      </c>
    </row>
    <row r="65" spans="2:21" ht="13.5" customHeight="1">
      <c r="B65" s="1361"/>
      <c r="C65" s="582" t="s">
        <v>65</v>
      </c>
      <c r="D65" s="617">
        <v>1</v>
      </c>
      <c r="E65" s="642" t="s">
        <v>262</v>
      </c>
      <c r="F65" s="617">
        <v>1</v>
      </c>
      <c r="G65" s="618" t="s">
        <v>262</v>
      </c>
      <c r="H65" s="653">
        <v>1</v>
      </c>
      <c r="I65" s="642" t="s">
        <v>262</v>
      </c>
      <c r="J65" s="617"/>
      <c r="K65" s="618"/>
      <c r="L65" s="653">
        <v>1</v>
      </c>
      <c r="M65" s="642" t="s">
        <v>262</v>
      </c>
      <c r="N65" s="617">
        <v>1</v>
      </c>
      <c r="O65" s="618" t="s">
        <v>262</v>
      </c>
      <c r="P65" s="653">
        <v>2</v>
      </c>
      <c r="Q65" s="642" t="s">
        <v>262</v>
      </c>
      <c r="R65" s="603">
        <v>4</v>
      </c>
      <c r="S65" s="618" t="s">
        <v>262</v>
      </c>
    </row>
    <row r="66" spans="2:21" ht="13.5" customHeight="1">
      <c r="B66" s="1362"/>
      <c r="C66" s="600" t="s">
        <v>66</v>
      </c>
      <c r="D66" s="625">
        <v>6</v>
      </c>
      <c r="E66" s="645" t="s">
        <v>262</v>
      </c>
      <c r="F66" s="625"/>
      <c r="G66" s="626"/>
      <c r="H66" s="655"/>
      <c r="I66" s="645"/>
      <c r="J66" s="625">
        <v>2</v>
      </c>
      <c r="K66" s="626" t="s">
        <v>642</v>
      </c>
      <c r="L66" s="655">
        <v>2</v>
      </c>
      <c r="M66" s="645" t="s">
        <v>262</v>
      </c>
      <c r="N66" s="625"/>
      <c r="O66" s="626"/>
      <c r="P66" s="655"/>
      <c r="Q66" s="645"/>
      <c r="R66" s="621">
        <v>3</v>
      </c>
      <c r="S66" s="626" t="s">
        <v>642</v>
      </c>
    </row>
    <row r="67" spans="2:21" ht="13.5" customHeight="1">
      <c r="B67" s="1360" t="s">
        <v>224</v>
      </c>
      <c r="C67" s="627" t="s">
        <v>226</v>
      </c>
      <c r="D67" s="659">
        <f>COUNTA(D4:D66)</f>
        <v>50</v>
      </c>
      <c r="E67" s="646">
        <f t="shared" ref="E67:S67" si="0">COUNTA(E4:E66)</f>
        <v>46</v>
      </c>
      <c r="F67" s="659">
        <f t="shared" si="0"/>
        <v>47</v>
      </c>
      <c r="G67" s="628">
        <f t="shared" si="0"/>
        <v>43</v>
      </c>
      <c r="H67" s="663">
        <f t="shared" si="0"/>
        <v>30</v>
      </c>
      <c r="I67" s="646">
        <f t="shared" si="0"/>
        <v>27</v>
      </c>
      <c r="J67" s="659">
        <f t="shared" si="0"/>
        <v>18</v>
      </c>
      <c r="K67" s="628">
        <f t="shared" si="0"/>
        <v>14</v>
      </c>
      <c r="L67" s="663">
        <f t="shared" si="0"/>
        <v>25</v>
      </c>
      <c r="M67" s="646">
        <f t="shared" si="0"/>
        <v>20</v>
      </c>
      <c r="N67" s="659">
        <f t="shared" si="0"/>
        <v>33</v>
      </c>
      <c r="O67" s="628">
        <f t="shared" si="0"/>
        <v>31</v>
      </c>
      <c r="P67" s="663">
        <f t="shared" ref="P67:Q67" si="1">COUNTA(P4:P66)</f>
        <v>35</v>
      </c>
      <c r="Q67" s="646">
        <f t="shared" si="1"/>
        <v>30</v>
      </c>
      <c r="R67" s="659">
        <f t="shared" si="0"/>
        <v>39</v>
      </c>
      <c r="S67" s="628">
        <f t="shared" si="0"/>
        <v>37</v>
      </c>
    </row>
    <row r="68" spans="2:21" ht="13.5" customHeight="1">
      <c r="B68" s="1362"/>
      <c r="C68" s="629" t="s">
        <v>227</v>
      </c>
      <c r="D68" s="660">
        <f>SUM(D4:D66)</f>
        <v>564</v>
      </c>
      <c r="E68" s="647"/>
      <c r="F68" s="660">
        <f>SUM(F4:F66)</f>
        <v>705</v>
      </c>
      <c r="G68" s="635"/>
      <c r="H68" s="664">
        <f>SUM(H4:H66)</f>
        <v>100</v>
      </c>
      <c r="I68" s="647"/>
      <c r="J68" s="660">
        <f>SUM(J4:J66)</f>
        <v>198</v>
      </c>
      <c r="K68" s="635"/>
      <c r="L68" s="664">
        <f>SUM(L4:L66)</f>
        <v>66</v>
      </c>
      <c r="M68" s="647"/>
      <c r="N68" s="660">
        <f>SUM(N4:N66)</f>
        <v>760</v>
      </c>
      <c r="O68" s="635"/>
      <c r="P68" s="664">
        <f>SUM(P4:P66)</f>
        <v>236</v>
      </c>
      <c r="Q68" s="647"/>
      <c r="R68" s="660">
        <f>SUM(R4:R66)</f>
        <v>2258</v>
      </c>
      <c r="S68" s="635"/>
      <c r="T68" s="630"/>
      <c r="U68" s="630"/>
    </row>
    <row r="69" spans="2:21" ht="6" customHeight="1"/>
  </sheetData>
  <mergeCells count="16">
    <mergeCell ref="B67:B68"/>
    <mergeCell ref="R1:S1"/>
    <mergeCell ref="R2:S2"/>
    <mergeCell ref="B18:B39"/>
    <mergeCell ref="B40:B51"/>
    <mergeCell ref="B52:B66"/>
    <mergeCell ref="D2:E2"/>
    <mergeCell ref="B2:C3"/>
    <mergeCell ref="B4:C4"/>
    <mergeCell ref="B5:B17"/>
    <mergeCell ref="F2:G2"/>
    <mergeCell ref="H2:I2"/>
    <mergeCell ref="J2:K2"/>
    <mergeCell ref="L2:M2"/>
    <mergeCell ref="N2:O2"/>
    <mergeCell ref="P2:Q2"/>
  </mergeCells>
  <phoneticPr fontId="4"/>
  <dataValidations count="1">
    <dataValidation type="list" allowBlank="1" showInputMessage="1" showErrorMessage="1" sqref="E15 G15 I15 K15 M15 O15 Q15 S15 S62 Q62 O62 E62 M62 K62 I62 G62 E17 G17 I17 K17 M17 O17 Q17 S17 E21 G21 I21 K21 M21 O21 Q21 S21 S23 I23 K23 M23 O23 Q23 E33 G33 I33 K33 M33 O33 Q33 S33 E44 G44 I44 K44 M44 O44 Q44 S44 E46 G46 I46 K46 M46 O46 Q46 S46 E48 G48 I48 K48 M48 O48 Q48 S48 E53 G53 I53 K53 M53 O53 Q53 S53 E60 G60 I60 K60 M60 O60 Q60 S60" xr:uid="{00000000-0002-0000-0C00-000000000000}">
      <formula1>"○"</formula1>
    </dataValidation>
  </dataValidations>
  <printOptions horizontalCentered="1"/>
  <pageMargins left="0.59055118110236227" right="0.59055118110236227" top="0.59055118110236227" bottom="0.59055118110236227" header="0.31496062992125984" footer="0.31496062992125984"/>
  <pageSetup paperSize="9" scale="8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L627"/>
  <sheetViews>
    <sheetView view="pageBreakPreview" topLeftCell="A28" zoomScale="80" zoomScaleNormal="100" zoomScaleSheetLayoutView="80" workbookViewId="0">
      <selection activeCell="K33" sqref="K33"/>
    </sheetView>
  </sheetViews>
  <sheetFormatPr defaultRowHeight="10.5" customHeight="1"/>
  <cols>
    <col min="1" max="1" width="1" style="669" customWidth="1"/>
    <col min="2" max="2" width="2.75" style="370" customWidth="1"/>
    <col min="3" max="3" width="8.375" style="669" customWidth="1"/>
    <col min="4" max="4" width="20.625" style="669" customWidth="1"/>
    <col min="5" max="5" width="46.125" style="825" customWidth="1"/>
    <col min="6" max="7" width="6.125" style="672" customWidth="1"/>
    <col min="8" max="8" width="1" style="669" customWidth="1"/>
    <col min="9" max="9" width="5.375" style="669" customWidth="1"/>
    <col min="10" max="16384" width="9" style="669"/>
  </cols>
  <sheetData>
    <row r="1" spans="2:9" ht="27" customHeight="1">
      <c r="B1" s="898" t="s">
        <v>1801</v>
      </c>
      <c r="D1" s="670"/>
      <c r="E1" s="791"/>
      <c r="F1" s="671"/>
      <c r="I1" s="673" t="s">
        <v>693</v>
      </c>
    </row>
    <row r="2" spans="2:9" s="895" customFormat="1" ht="27" customHeight="1">
      <c r="B2" s="1280" t="s">
        <v>237</v>
      </c>
      <c r="C2" s="1282"/>
      <c r="D2" s="935" t="s">
        <v>149</v>
      </c>
      <c r="E2" s="897" t="s">
        <v>150</v>
      </c>
      <c r="F2" s="892" t="s">
        <v>902</v>
      </c>
      <c r="G2" s="892" t="s">
        <v>148</v>
      </c>
    </row>
    <row r="3" spans="2:9" s="677" customFormat="1" ht="27" customHeight="1">
      <c r="B3" s="1407" t="s">
        <v>0</v>
      </c>
      <c r="C3" s="1408"/>
      <c r="D3" s="676" t="s">
        <v>696</v>
      </c>
      <c r="E3" s="792" t="s">
        <v>1802</v>
      </c>
      <c r="F3" s="741">
        <v>164</v>
      </c>
      <c r="G3" s="741">
        <v>22683</v>
      </c>
      <c r="I3" s="677">
        <f>LEN(E3)</f>
        <v>53</v>
      </c>
    </row>
    <row r="4" spans="2:9" s="677" customFormat="1" ht="27" customHeight="1">
      <c r="B4" s="1409"/>
      <c r="C4" s="1410"/>
      <c r="D4" s="678" t="s">
        <v>913</v>
      </c>
      <c r="E4" s="793" t="s">
        <v>914</v>
      </c>
      <c r="F4" s="742">
        <v>61</v>
      </c>
      <c r="G4" s="743">
        <v>41499</v>
      </c>
      <c r="I4" s="677">
        <f t="shared" ref="I4:I63" si="0">LEN(E4)</f>
        <v>60</v>
      </c>
    </row>
    <row r="5" spans="2:9" s="677" customFormat="1" ht="27" customHeight="1">
      <c r="B5" s="1409"/>
      <c r="C5" s="1410"/>
      <c r="D5" s="678" t="s">
        <v>915</v>
      </c>
      <c r="E5" s="793" t="s">
        <v>916</v>
      </c>
      <c r="F5" s="743">
        <v>32</v>
      </c>
      <c r="G5" s="743">
        <v>3404</v>
      </c>
      <c r="I5" s="677">
        <f t="shared" si="0"/>
        <v>23</v>
      </c>
    </row>
    <row r="6" spans="2:9" s="677" customFormat="1" ht="40.5" customHeight="1">
      <c r="B6" s="1409"/>
      <c r="C6" s="1410"/>
      <c r="D6" s="679" t="s">
        <v>697</v>
      </c>
      <c r="E6" s="794" t="s">
        <v>1803</v>
      </c>
      <c r="F6" s="743">
        <v>26</v>
      </c>
      <c r="G6" s="743">
        <v>3001</v>
      </c>
      <c r="I6" s="677">
        <f t="shared" si="0"/>
        <v>66</v>
      </c>
    </row>
    <row r="7" spans="2:9" s="677" customFormat="1" ht="27" customHeight="1">
      <c r="B7" s="1409"/>
      <c r="C7" s="1410"/>
      <c r="D7" s="679" t="s">
        <v>698</v>
      </c>
      <c r="E7" s="795" t="s">
        <v>917</v>
      </c>
      <c r="F7" s="743">
        <v>26</v>
      </c>
      <c r="G7" s="743">
        <v>115</v>
      </c>
      <c r="I7" s="677">
        <f t="shared" si="0"/>
        <v>25</v>
      </c>
    </row>
    <row r="8" spans="2:9" s="677" customFormat="1" ht="27" customHeight="1">
      <c r="B8" s="1409"/>
      <c r="C8" s="1410"/>
      <c r="D8" s="679" t="s">
        <v>918</v>
      </c>
      <c r="E8" s="794" t="s">
        <v>919</v>
      </c>
      <c r="F8" s="744">
        <v>14</v>
      </c>
      <c r="G8" s="743"/>
      <c r="I8" s="677">
        <f t="shared" si="0"/>
        <v>36</v>
      </c>
    </row>
    <row r="9" spans="2:9" s="677" customFormat="1" ht="27" customHeight="1">
      <c r="B9" s="1409"/>
      <c r="C9" s="1410"/>
      <c r="D9" s="679" t="s">
        <v>920</v>
      </c>
      <c r="E9" s="794" t="s">
        <v>1271</v>
      </c>
      <c r="F9" s="744">
        <v>227</v>
      </c>
      <c r="G9" s="744">
        <v>8413</v>
      </c>
      <c r="I9" s="677">
        <f t="shared" si="0"/>
        <v>25</v>
      </c>
    </row>
    <row r="10" spans="2:9" s="677" customFormat="1" ht="27" customHeight="1">
      <c r="B10" s="1409"/>
      <c r="C10" s="1410"/>
      <c r="D10" s="680" t="s">
        <v>1272</v>
      </c>
      <c r="E10" s="794" t="s">
        <v>1273</v>
      </c>
      <c r="F10" s="744">
        <v>1</v>
      </c>
      <c r="G10" s="744"/>
      <c r="I10" s="677">
        <f t="shared" si="0"/>
        <v>40</v>
      </c>
    </row>
    <row r="11" spans="2:9" s="677" customFormat="1" ht="27" customHeight="1">
      <c r="B11" s="1409"/>
      <c r="C11" s="1410"/>
      <c r="D11" s="680" t="s">
        <v>921</v>
      </c>
      <c r="E11" s="794" t="s">
        <v>922</v>
      </c>
      <c r="F11" s="744">
        <v>1</v>
      </c>
      <c r="G11" s="744">
        <v>3005</v>
      </c>
      <c r="I11" s="677">
        <f t="shared" si="0"/>
        <v>40</v>
      </c>
    </row>
    <row r="12" spans="2:9" s="677" customFormat="1" ht="27" customHeight="1">
      <c r="B12" s="1409"/>
      <c r="C12" s="1410"/>
      <c r="D12" s="680" t="s">
        <v>923</v>
      </c>
      <c r="E12" s="795" t="s">
        <v>1274</v>
      </c>
      <c r="F12" s="743">
        <v>1</v>
      </c>
      <c r="G12" s="743">
        <v>430</v>
      </c>
      <c r="I12" s="677">
        <f t="shared" si="0"/>
        <v>30</v>
      </c>
    </row>
    <row r="13" spans="2:9" s="677" customFormat="1" ht="27" customHeight="1">
      <c r="B13" s="1411"/>
      <c r="C13" s="1412"/>
      <c r="D13" s="681" t="s">
        <v>1275</v>
      </c>
      <c r="E13" s="796" t="s">
        <v>1276</v>
      </c>
      <c r="F13" s="745">
        <v>1</v>
      </c>
      <c r="G13" s="745">
        <v>16</v>
      </c>
      <c r="I13" s="677">
        <f t="shared" si="0"/>
        <v>35</v>
      </c>
    </row>
    <row r="14" spans="2:9" ht="27" customHeight="1">
      <c r="B14" s="1389" t="s">
        <v>891</v>
      </c>
      <c r="C14" s="1386" t="s">
        <v>2</v>
      </c>
      <c r="D14" s="440" t="s">
        <v>1842</v>
      </c>
      <c r="E14" s="440" t="s">
        <v>1884</v>
      </c>
      <c r="F14" s="682">
        <v>99</v>
      </c>
      <c r="G14" s="682">
        <v>8601</v>
      </c>
      <c r="I14" s="677">
        <f t="shared" si="0"/>
        <v>55</v>
      </c>
    </row>
    <row r="15" spans="2:9" ht="53.25" customHeight="1">
      <c r="B15" s="1390"/>
      <c r="C15" s="1387"/>
      <c r="D15" s="395" t="s">
        <v>1843</v>
      </c>
      <c r="E15" s="395" t="s">
        <v>1885</v>
      </c>
      <c r="F15" s="683">
        <v>1</v>
      </c>
      <c r="G15" s="683">
        <v>196</v>
      </c>
      <c r="I15" s="677">
        <f t="shared" si="0"/>
        <v>113</v>
      </c>
    </row>
    <row r="16" spans="2:9" ht="27" customHeight="1">
      <c r="B16" s="1390"/>
      <c r="C16" s="1388"/>
      <c r="D16" s="395" t="s">
        <v>1844</v>
      </c>
      <c r="E16" s="395" t="s">
        <v>1845</v>
      </c>
      <c r="F16" s="683">
        <v>51</v>
      </c>
      <c r="G16" s="683">
        <v>4760</v>
      </c>
      <c r="I16" s="677">
        <f t="shared" si="0"/>
        <v>40</v>
      </c>
    </row>
    <row r="17" spans="2:9" ht="53.25" customHeight="1">
      <c r="B17" s="1390"/>
      <c r="C17" s="1398" t="s">
        <v>3</v>
      </c>
      <c r="D17" s="678" t="s">
        <v>328</v>
      </c>
      <c r="E17" s="797" t="s">
        <v>381</v>
      </c>
      <c r="F17" s="746">
        <v>19</v>
      </c>
      <c r="G17" s="746">
        <v>922</v>
      </c>
      <c r="I17" s="677">
        <f t="shared" si="0"/>
        <v>88</v>
      </c>
    </row>
    <row r="18" spans="2:9" ht="27" customHeight="1">
      <c r="B18" s="1390"/>
      <c r="C18" s="1388"/>
      <c r="D18" s="376" t="s">
        <v>329</v>
      </c>
      <c r="E18" s="797" t="s">
        <v>382</v>
      </c>
      <c r="F18" s="746">
        <v>5</v>
      </c>
      <c r="G18" s="746">
        <v>812</v>
      </c>
      <c r="I18" s="677">
        <f t="shared" si="0"/>
        <v>58</v>
      </c>
    </row>
    <row r="19" spans="2:9" s="677" customFormat="1" ht="27" customHeight="1">
      <c r="B19" s="1390"/>
      <c r="C19" s="1413" t="s">
        <v>4</v>
      </c>
      <c r="D19" s="684" t="s">
        <v>330</v>
      </c>
      <c r="E19" s="798" t="s">
        <v>657</v>
      </c>
      <c r="F19" s="747">
        <v>1</v>
      </c>
      <c r="G19" s="747">
        <v>25</v>
      </c>
      <c r="I19" s="677">
        <f t="shared" si="0"/>
        <v>48</v>
      </c>
    </row>
    <row r="20" spans="2:9" s="677" customFormat="1" ht="27" customHeight="1">
      <c r="B20" s="1390"/>
      <c r="C20" s="1425"/>
      <c r="D20" s="678" t="s">
        <v>331</v>
      </c>
      <c r="E20" s="793" t="s">
        <v>333</v>
      </c>
      <c r="F20" s="742">
        <v>5</v>
      </c>
      <c r="G20" s="742">
        <v>450</v>
      </c>
      <c r="I20" s="677">
        <f t="shared" si="0"/>
        <v>47</v>
      </c>
    </row>
    <row r="21" spans="2:9" s="677" customFormat="1" ht="27" customHeight="1">
      <c r="B21" s="1390"/>
      <c r="C21" s="1425"/>
      <c r="D21" s="678" t="s">
        <v>332</v>
      </c>
      <c r="E21" s="793" t="s">
        <v>334</v>
      </c>
      <c r="F21" s="742">
        <v>2</v>
      </c>
      <c r="G21" s="742">
        <v>116</v>
      </c>
      <c r="I21" s="677">
        <f t="shared" si="0"/>
        <v>37</v>
      </c>
    </row>
    <row r="22" spans="2:9" s="677" customFormat="1" ht="40.5" customHeight="1">
      <c r="B22" s="1390"/>
      <c r="C22" s="1425"/>
      <c r="D22" s="678" t="s">
        <v>950</v>
      </c>
      <c r="E22" s="797" t="s">
        <v>951</v>
      </c>
      <c r="F22" s="742">
        <v>1</v>
      </c>
      <c r="G22" s="742">
        <v>560</v>
      </c>
      <c r="I22" s="677">
        <f t="shared" si="0"/>
        <v>69</v>
      </c>
    </row>
    <row r="23" spans="2:9" s="677" customFormat="1" ht="27" customHeight="1">
      <c r="B23" s="1390"/>
      <c r="C23" s="1426"/>
      <c r="D23" s="685" t="s">
        <v>952</v>
      </c>
      <c r="E23" s="799" t="s">
        <v>953</v>
      </c>
      <c r="F23" s="748">
        <v>22</v>
      </c>
      <c r="G23" s="748">
        <v>1746</v>
      </c>
      <c r="I23" s="677">
        <f t="shared" si="0"/>
        <v>37</v>
      </c>
    </row>
    <row r="24" spans="2:9" ht="27" customHeight="1">
      <c r="B24" s="1390"/>
      <c r="C24" s="1398" t="s">
        <v>249</v>
      </c>
      <c r="D24" s="678" t="s">
        <v>962</v>
      </c>
      <c r="E24" s="797" t="s">
        <v>963</v>
      </c>
      <c r="F24" s="746">
        <v>1</v>
      </c>
      <c r="G24" s="742">
        <v>41</v>
      </c>
      <c r="I24" s="677">
        <f t="shared" si="0"/>
        <v>43</v>
      </c>
    </row>
    <row r="25" spans="2:9" ht="27" customHeight="1">
      <c r="B25" s="1390"/>
      <c r="C25" s="1387"/>
      <c r="D25" s="678" t="s">
        <v>1325</v>
      </c>
      <c r="E25" s="797" t="s">
        <v>1326</v>
      </c>
      <c r="F25" s="742">
        <v>1</v>
      </c>
      <c r="G25" s="742">
        <v>77</v>
      </c>
      <c r="I25" s="677">
        <f t="shared" si="0"/>
        <v>54</v>
      </c>
    </row>
    <row r="26" spans="2:9" ht="40.5" customHeight="1">
      <c r="B26" s="1390"/>
      <c r="C26" s="1388"/>
      <c r="D26" s="678" t="s">
        <v>702</v>
      </c>
      <c r="E26" s="793" t="s">
        <v>703</v>
      </c>
      <c r="F26" s="742">
        <v>1</v>
      </c>
      <c r="G26" s="742">
        <v>115</v>
      </c>
      <c r="I26" s="677">
        <f t="shared" si="0"/>
        <v>64</v>
      </c>
    </row>
    <row r="27" spans="2:9" ht="27" customHeight="1">
      <c r="B27" s="1391"/>
      <c r="C27" s="966" t="s">
        <v>6</v>
      </c>
      <c r="D27" s="1003" t="s">
        <v>712</v>
      </c>
      <c r="E27" s="1004" t="s">
        <v>973</v>
      </c>
      <c r="F27" s="1005">
        <v>1</v>
      </c>
      <c r="G27" s="1005">
        <v>104</v>
      </c>
      <c r="H27" s="669">
        <v>110</v>
      </c>
      <c r="I27" s="677">
        <f t="shared" si="0"/>
        <v>43</v>
      </c>
    </row>
    <row r="28" spans="2:9" ht="0.75" customHeight="1">
      <c r="B28" s="955"/>
      <c r="C28" s="957"/>
      <c r="D28" s="854"/>
      <c r="E28" s="832"/>
      <c r="F28" s="1002"/>
      <c r="G28" s="1002"/>
      <c r="I28" s="677"/>
    </row>
    <row r="29" spans="2:9" ht="40.5" customHeight="1">
      <c r="B29" s="1389" t="s">
        <v>1217</v>
      </c>
      <c r="C29" s="965" t="s">
        <v>1824</v>
      </c>
      <c r="D29" s="855" t="s">
        <v>713</v>
      </c>
      <c r="E29" s="816" t="s">
        <v>974</v>
      </c>
      <c r="F29" s="847">
        <v>1</v>
      </c>
      <c r="G29" s="847">
        <v>70</v>
      </c>
      <c r="H29" s="669">
        <v>70</v>
      </c>
      <c r="I29" s="677">
        <f t="shared" si="0"/>
        <v>61</v>
      </c>
    </row>
    <row r="30" spans="2:9" ht="40.5" customHeight="1">
      <c r="B30" s="1390"/>
      <c r="C30" s="1421" t="s">
        <v>720</v>
      </c>
      <c r="D30" s="678" t="s">
        <v>716</v>
      </c>
      <c r="E30" s="793" t="s">
        <v>717</v>
      </c>
      <c r="F30" s="742">
        <v>12</v>
      </c>
      <c r="G30" s="742">
        <v>1406</v>
      </c>
      <c r="I30" s="677">
        <f t="shared" si="0"/>
        <v>62</v>
      </c>
    </row>
    <row r="31" spans="2:9" ht="40.5" customHeight="1">
      <c r="B31" s="1390"/>
      <c r="C31" s="1422"/>
      <c r="D31" s="692" t="s">
        <v>718</v>
      </c>
      <c r="E31" s="807" t="s">
        <v>719</v>
      </c>
      <c r="F31" s="748">
        <v>12</v>
      </c>
      <c r="G31" s="748">
        <v>1394</v>
      </c>
      <c r="I31" s="677">
        <f t="shared" si="0"/>
        <v>61</v>
      </c>
    </row>
    <row r="32" spans="2:9" s="370" customFormat="1" ht="40.5" customHeight="1">
      <c r="B32" s="1390"/>
      <c r="C32" s="1398" t="s">
        <v>8</v>
      </c>
      <c r="D32" s="376" t="s">
        <v>823</v>
      </c>
      <c r="E32" s="797" t="s">
        <v>824</v>
      </c>
      <c r="F32" s="746">
        <v>5</v>
      </c>
      <c r="G32" s="746">
        <v>602</v>
      </c>
      <c r="I32" s="677">
        <f t="shared" si="0"/>
        <v>76</v>
      </c>
    </row>
    <row r="33" spans="2:12" s="370" customFormat="1" ht="40.5" customHeight="1">
      <c r="B33" s="1390"/>
      <c r="C33" s="1387"/>
      <c r="D33" s="376" t="s">
        <v>825</v>
      </c>
      <c r="E33" s="797" t="s">
        <v>826</v>
      </c>
      <c r="F33" s="746">
        <v>10</v>
      </c>
      <c r="G33" s="746">
        <v>1265</v>
      </c>
      <c r="I33" s="677">
        <f t="shared" si="0"/>
        <v>76</v>
      </c>
    </row>
    <row r="34" spans="2:12" s="370" customFormat="1" ht="40.5" customHeight="1">
      <c r="B34" s="1390"/>
      <c r="C34" s="1388"/>
      <c r="D34" s="376" t="s">
        <v>827</v>
      </c>
      <c r="E34" s="797" t="s">
        <v>828</v>
      </c>
      <c r="F34" s="746">
        <v>7</v>
      </c>
      <c r="G34" s="746">
        <v>913</v>
      </c>
      <c r="I34" s="677">
        <f t="shared" si="0"/>
        <v>89</v>
      </c>
    </row>
    <row r="35" spans="2:12" ht="27" customHeight="1">
      <c r="B35" s="1390"/>
      <c r="C35" s="1398" t="s">
        <v>9</v>
      </c>
      <c r="D35" s="687" t="s">
        <v>384</v>
      </c>
      <c r="E35" s="802" t="s">
        <v>982</v>
      </c>
      <c r="F35" s="750">
        <v>1</v>
      </c>
      <c r="G35" s="750">
        <v>101485</v>
      </c>
      <c r="I35" s="677">
        <f t="shared" si="0"/>
        <v>53</v>
      </c>
    </row>
    <row r="36" spans="2:12" ht="27" customHeight="1">
      <c r="B36" s="1390"/>
      <c r="C36" s="1387"/>
      <c r="D36" s="687" t="s">
        <v>983</v>
      </c>
      <c r="E36" s="802" t="s">
        <v>984</v>
      </c>
      <c r="F36" s="750">
        <v>1</v>
      </c>
      <c r="G36" s="750">
        <v>660</v>
      </c>
      <c r="I36" s="677">
        <f t="shared" si="0"/>
        <v>37</v>
      </c>
    </row>
    <row r="37" spans="2:12" ht="27" customHeight="1">
      <c r="B37" s="1390"/>
      <c r="C37" s="1388"/>
      <c r="D37" s="687" t="s">
        <v>985</v>
      </c>
      <c r="E37" s="802" t="s">
        <v>986</v>
      </c>
      <c r="F37" s="750">
        <v>1</v>
      </c>
      <c r="G37" s="750">
        <v>85</v>
      </c>
      <c r="I37" s="677">
        <f t="shared" si="0"/>
        <v>42</v>
      </c>
    </row>
    <row r="38" spans="2:12" s="370" customFormat="1" ht="53.25" customHeight="1">
      <c r="B38" s="1390"/>
      <c r="C38" s="1398" t="s">
        <v>10</v>
      </c>
      <c r="D38" s="678" t="s">
        <v>994</v>
      </c>
      <c r="E38" s="793" t="s">
        <v>724</v>
      </c>
      <c r="F38" s="742">
        <v>150</v>
      </c>
      <c r="G38" s="742">
        <v>3162</v>
      </c>
      <c r="I38" s="677">
        <f t="shared" si="0"/>
        <v>92</v>
      </c>
    </row>
    <row r="39" spans="2:12" s="370" customFormat="1" ht="27" customHeight="1">
      <c r="B39" s="1390"/>
      <c r="C39" s="1388"/>
      <c r="D39" s="678" t="s">
        <v>385</v>
      </c>
      <c r="E39" s="793" t="s">
        <v>386</v>
      </c>
      <c r="F39" s="742">
        <v>1402</v>
      </c>
      <c r="G39" s="742">
        <v>30653</v>
      </c>
      <c r="I39" s="677">
        <f t="shared" si="0"/>
        <v>43</v>
      </c>
    </row>
    <row r="40" spans="2:12" s="677" customFormat="1" ht="27" customHeight="1">
      <c r="B40" s="1390"/>
      <c r="C40" s="1413" t="s">
        <v>11</v>
      </c>
      <c r="D40" s="687" t="s">
        <v>1010</v>
      </c>
      <c r="E40" s="803" t="s">
        <v>1011</v>
      </c>
      <c r="F40" s="751">
        <v>231</v>
      </c>
      <c r="G40" s="751">
        <v>7081</v>
      </c>
      <c r="I40" s="677">
        <f t="shared" si="0"/>
        <v>33</v>
      </c>
    </row>
    <row r="41" spans="2:12" s="677" customFormat="1" ht="27" customHeight="1">
      <c r="B41" s="1390"/>
      <c r="C41" s="1425"/>
      <c r="D41" s="416" t="s">
        <v>394</v>
      </c>
      <c r="E41" s="804" t="s">
        <v>395</v>
      </c>
      <c r="F41" s="752">
        <v>37</v>
      </c>
      <c r="G41" s="752">
        <v>6132</v>
      </c>
      <c r="I41" s="677">
        <f t="shared" si="0"/>
        <v>46</v>
      </c>
    </row>
    <row r="42" spans="2:12" s="677" customFormat="1" ht="27" customHeight="1">
      <c r="B42" s="1390"/>
      <c r="C42" s="1425"/>
      <c r="D42" s="667" t="s">
        <v>1364</v>
      </c>
      <c r="E42" s="803" t="s">
        <v>1365</v>
      </c>
      <c r="F42" s="751">
        <v>9</v>
      </c>
      <c r="G42" s="751">
        <v>811</v>
      </c>
      <c r="I42" s="677">
        <f t="shared" si="0"/>
        <v>58</v>
      </c>
    </row>
    <row r="43" spans="2:12" s="677" customFormat="1" ht="27" customHeight="1">
      <c r="B43" s="1390"/>
      <c r="C43" s="1425"/>
      <c r="D43" s="416" t="s">
        <v>1366</v>
      </c>
      <c r="E43" s="804" t="s">
        <v>1367</v>
      </c>
      <c r="F43" s="749">
        <v>1</v>
      </c>
      <c r="G43" s="749">
        <v>75</v>
      </c>
      <c r="I43" s="677">
        <f t="shared" si="0"/>
        <v>47</v>
      </c>
      <c r="J43" s="753"/>
      <c r="K43" s="753"/>
      <c r="L43" s="753"/>
    </row>
    <row r="44" spans="2:12" s="677" customFormat="1" ht="27" customHeight="1">
      <c r="B44" s="1390"/>
      <c r="C44" s="1425"/>
      <c r="D44" s="416" t="s">
        <v>1368</v>
      </c>
      <c r="E44" s="804" t="s">
        <v>1369</v>
      </c>
      <c r="F44" s="749">
        <v>1</v>
      </c>
      <c r="G44" s="749">
        <v>13</v>
      </c>
      <c r="I44" s="677">
        <f t="shared" si="0"/>
        <v>37</v>
      </c>
      <c r="J44" s="754"/>
      <c r="K44" s="754"/>
      <c r="L44" s="754"/>
    </row>
    <row r="45" spans="2:12" s="677" customFormat="1" ht="27" customHeight="1">
      <c r="B45" s="1390"/>
      <c r="C45" s="1426"/>
      <c r="D45" s="416" t="s">
        <v>1370</v>
      </c>
      <c r="E45" s="804" t="s">
        <v>1371</v>
      </c>
      <c r="F45" s="749">
        <v>1</v>
      </c>
      <c r="G45" s="749">
        <v>37</v>
      </c>
      <c r="I45" s="677">
        <f t="shared" si="0"/>
        <v>35</v>
      </c>
    </row>
    <row r="46" spans="2:12" ht="27" customHeight="1">
      <c r="B46" s="1390"/>
      <c r="C46" s="1398" t="s">
        <v>12</v>
      </c>
      <c r="D46" s="678" t="s">
        <v>1388</v>
      </c>
      <c r="E46" s="793" t="s">
        <v>1389</v>
      </c>
      <c r="F46" s="749">
        <v>1</v>
      </c>
      <c r="G46" s="749">
        <v>15000</v>
      </c>
      <c r="I46" s="677">
        <f t="shared" si="0"/>
        <v>44</v>
      </c>
    </row>
    <row r="47" spans="2:12" ht="27" customHeight="1">
      <c r="B47" s="1390"/>
      <c r="C47" s="1387"/>
      <c r="D47" s="678" t="s">
        <v>1390</v>
      </c>
      <c r="E47" s="793" t="s">
        <v>1391</v>
      </c>
      <c r="F47" s="749">
        <v>5</v>
      </c>
      <c r="G47" s="749">
        <v>254</v>
      </c>
      <c r="I47" s="677">
        <f t="shared" si="0"/>
        <v>45</v>
      </c>
    </row>
    <row r="48" spans="2:12" ht="27" customHeight="1">
      <c r="B48" s="1390"/>
      <c r="C48" s="1388"/>
      <c r="D48" s="678" t="s">
        <v>1392</v>
      </c>
      <c r="E48" s="793" t="s">
        <v>1393</v>
      </c>
      <c r="F48" s="749">
        <v>8</v>
      </c>
      <c r="G48" s="749">
        <v>465</v>
      </c>
      <c r="I48" s="677"/>
    </row>
    <row r="49" spans="2:9" ht="27" customHeight="1">
      <c r="B49" s="1390"/>
      <c r="C49" s="939" t="s">
        <v>13</v>
      </c>
      <c r="D49" s="395" t="s">
        <v>405</v>
      </c>
      <c r="E49" s="805" t="s">
        <v>406</v>
      </c>
      <c r="F49" s="755">
        <v>4</v>
      </c>
      <c r="G49" s="742">
        <v>142</v>
      </c>
      <c r="I49" s="677">
        <f t="shared" si="0"/>
        <v>39</v>
      </c>
    </row>
    <row r="50" spans="2:9" ht="27" customHeight="1">
      <c r="B50" s="1391"/>
      <c r="C50" s="941" t="s">
        <v>14</v>
      </c>
      <c r="D50" s="433" t="s">
        <v>390</v>
      </c>
      <c r="E50" s="810" t="s">
        <v>410</v>
      </c>
      <c r="F50" s="756">
        <v>20</v>
      </c>
      <c r="G50" s="756">
        <v>517</v>
      </c>
      <c r="I50" s="677">
        <f t="shared" si="0"/>
        <v>41</v>
      </c>
    </row>
    <row r="51" spans="2:9" ht="53.25" customHeight="1">
      <c r="B51" s="1259" t="s">
        <v>1837</v>
      </c>
      <c r="C51" s="1431" t="s">
        <v>16</v>
      </c>
      <c r="D51" s="688" t="s">
        <v>1402</v>
      </c>
      <c r="E51" s="806" t="s">
        <v>1403</v>
      </c>
      <c r="F51" s="757">
        <v>2192</v>
      </c>
      <c r="G51" s="758">
        <v>37690</v>
      </c>
      <c r="I51" s="677">
        <f t="shared" si="0"/>
        <v>92</v>
      </c>
    </row>
    <row r="52" spans="2:9" ht="27" customHeight="1">
      <c r="B52" s="1261"/>
      <c r="C52" s="1414"/>
      <c r="D52" s="693" t="s">
        <v>1404</v>
      </c>
      <c r="E52" s="821" t="s">
        <v>1405</v>
      </c>
      <c r="F52" s="775">
        <v>64</v>
      </c>
      <c r="G52" s="775">
        <v>6066</v>
      </c>
      <c r="I52" s="677">
        <f t="shared" si="0"/>
        <v>46</v>
      </c>
    </row>
    <row r="53" spans="2:9" ht="0.75" customHeight="1">
      <c r="B53" s="948"/>
      <c r="C53" s="963"/>
      <c r="D53" s="702"/>
      <c r="E53" s="827"/>
      <c r="F53" s="765"/>
      <c r="G53" s="765"/>
      <c r="I53" s="677"/>
    </row>
    <row r="54" spans="2:9" ht="27" customHeight="1">
      <c r="B54" s="1389" t="s">
        <v>1216</v>
      </c>
      <c r="C54" s="967" t="s">
        <v>1827</v>
      </c>
      <c r="D54" s="688" t="s">
        <v>1406</v>
      </c>
      <c r="E54" s="817" t="s">
        <v>1407</v>
      </c>
      <c r="F54" s="758">
        <v>1</v>
      </c>
      <c r="G54" s="758">
        <v>3618</v>
      </c>
      <c r="I54" s="677">
        <f t="shared" si="0"/>
        <v>32</v>
      </c>
    </row>
    <row r="55" spans="2:9" ht="27" customHeight="1">
      <c r="B55" s="1390"/>
      <c r="C55" s="1398" t="s">
        <v>17</v>
      </c>
      <c r="D55" s="684" t="s">
        <v>420</v>
      </c>
      <c r="E55" s="798" t="s">
        <v>659</v>
      </c>
      <c r="F55" s="747">
        <v>32</v>
      </c>
      <c r="G55" s="747">
        <v>2624</v>
      </c>
      <c r="I55" s="677">
        <f t="shared" si="0"/>
        <v>42</v>
      </c>
    </row>
    <row r="56" spans="2:9" ht="27" customHeight="1">
      <c r="B56" s="1390"/>
      <c r="C56" s="1387"/>
      <c r="D56" s="678" t="s">
        <v>737</v>
      </c>
      <c r="E56" s="793" t="s">
        <v>738</v>
      </c>
      <c r="F56" s="742">
        <v>8</v>
      </c>
      <c r="G56" s="742">
        <v>243</v>
      </c>
      <c r="I56" s="677">
        <f t="shared" si="0"/>
        <v>32</v>
      </c>
    </row>
    <row r="57" spans="2:9" ht="54" customHeight="1">
      <c r="B57" s="1390"/>
      <c r="C57" s="1387"/>
      <c r="D57" s="678" t="s">
        <v>739</v>
      </c>
      <c r="E57" s="793" t="s">
        <v>886</v>
      </c>
      <c r="F57" s="742">
        <v>1</v>
      </c>
      <c r="G57" s="742">
        <v>2103</v>
      </c>
      <c r="I57" s="677">
        <f t="shared" si="0"/>
        <v>107</v>
      </c>
    </row>
    <row r="58" spans="2:9" ht="27" customHeight="1">
      <c r="B58" s="1390"/>
      <c r="C58" s="1398" t="s">
        <v>240</v>
      </c>
      <c r="D58" s="678" t="s">
        <v>422</v>
      </c>
      <c r="E58" s="793" t="s">
        <v>1040</v>
      </c>
      <c r="F58" s="742">
        <v>19</v>
      </c>
      <c r="G58" s="742">
        <v>7285</v>
      </c>
      <c r="I58" s="677">
        <f t="shared" si="0"/>
        <v>47</v>
      </c>
    </row>
    <row r="59" spans="2:9" ht="40.5" customHeight="1">
      <c r="B59" s="1390"/>
      <c r="C59" s="1387"/>
      <c r="D59" s="684" t="s">
        <v>740</v>
      </c>
      <c r="E59" s="818" t="s">
        <v>741</v>
      </c>
      <c r="F59" s="747">
        <v>1</v>
      </c>
      <c r="G59" s="747">
        <v>211</v>
      </c>
      <c r="I59" s="677">
        <f t="shared" si="0"/>
        <v>64</v>
      </c>
    </row>
    <row r="60" spans="2:9" ht="27" customHeight="1">
      <c r="B60" s="1390"/>
      <c r="C60" s="1388"/>
      <c r="D60" s="684" t="s">
        <v>742</v>
      </c>
      <c r="E60" s="793" t="s">
        <v>743</v>
      </c>
      <c r="F60" s="747">
        <v>2</v>
      </c>
      <c r="G60" s="747">
        <v>42</v>
      </c>
      <c r="I60" s="677">
        <f t="shared" si="0"/>
        <v>57</v>
      </c>
    </row>
    <row r="61" spans="2:9" ht="27" customHeight="1">
      <c r="B61" s="1390"/>
      <c r="C61" s="1398" t="s">
        <v>20</v>
      </c>
      <c r="D61" s="689" t="s">
        <v>1682</v>
      </c>
      <c r="E61" s="797" t="s">
        <v>1683</v>
      </c>
      <c r="F61" s="746">
        <v>1</v>
      </c>
      <c r="G61" s="746">
        <v>40</v>
      </c>
      <c r="I61" s="677">
        <f t="shared" si="0"/>
        <v>27</v>
      </c>
    </row>
    <row r="62" spans="2:9" ht="27" customHeight="1">
      <c r="B62" s="1390"/>
      <c r="C62" s="1387"/>
      <c r="D62" s="678" t="s">
        <v>1044</v>
      </c>
      <c r="E62" s="797" t="s">
        <v>1684</v>
      </c>
      <c r="F62" s="746">
        <v>1</v>
      </c>
      <c r="G62" s="746">
        <v>457</v>
      </c>
      <c r="I62" s="677">
        <f t="shared" si="0"/>
        <v>61</v>
      </c>
    </row>
    <row r="63" spans="2:9" ht="27" customHeight="1">
      <c r="B63" s="1390"/>
      <c r="C63" s="1388"/>
      <c r="D63" s="689" t="s">
        <v>1045</v>
      </c>
      <c r="E63" s="793" t="s">
        <v>1046</v>
      </c>
      <c r="F63" s="746">
        <v>75</v>
      </c>
      <c r="G63" s="746">
        <v>2047</v>
      </c>
      <c r="I63" s="677">
        <f t="shared" si="0"/>
        <v>28</v>
      </c>
    </row>
    <row r="64" spans="2:9" ht="27" customHeight="1">
      <c r="B64" s="1390"/>
      <c r="C64" s="1398" t="s">
        <v>21</v>
      </c>
      <c r="D64" s="678" t="s">
        <v>435</v>
      </c>
      <c r="E64" s="807" t="s">
        <v>660</v>
      </c>
      <c r="F64" s="748">
        <v>69</v>
      </c>
      <c r="G64" s="748">
        <v>5657</v>
      </c>
      <c r="I64" s="677">
        <f t="shared" ref="I64:I138" si="1">LEN(E64)</f>
        <v>58</v>
      </c>
    </row>
    <row r="65" spans="2:9" ht="27" customHeight="1">
      <c r="B65" s="1390"/>
      <c r="C65" s="1387"/>
      <c r="D65" s="395" t="s">
        <v>436</v>
      </c>
      <c r="E65" s="395" t="s">
        <v>1215</v>
      </c>
      <c r="F65" s="683">
        <v>5</v>
      </c>
      <c r="G65" s="683">
        <v>433</v>
      </c>
      <c r="I65" s="677">
        <f t="shared" si="1"/>
        <v>36</v>
      </c>
    </row>
    <row r="66" spans="2:9" ht="27" customHeight="1">
      <c r="B66" s="1390"/>
      <c r="C66" s="1388"/>
      <c r="D66" s="678" t="s">
        <v>1460</v>
      </c>
      <c r="E66" s="793" t="s">
        <v>1461</v>
      </c>
      <c r="F66" s="742">
        <v>2</v>
      </c>
      <c r="G66" s="742">
        <v>58</v>
      </c>
      <c r="I66" s="677">
        <f t="shared" si="1"/>
        <v>34</v>
      </c>
    </row>
    <row r="67" spans="2:9" ht="27" customHeight="1">
      <c r="B67" s="1390"/>
      <c r="C67" s="1398" t="s">
        <v>22</v>
      </c>
      <c r="D67" s="395" t="s">
        <v>1488</v>
      </c>
      <c r="E67" s="800" t="s">
        <v>661</v>
      </c>
      <c r="F67" s="770">
        <v>1</v>
      </c>
      <c r="G67" s="770">
        <v>547</v>
      </c>
      <c r="I67" s="677">
        <f t="shared" si="1"/>
        <v>30</v>
      </c>
    </row>
    <row r="68" spans="2:9" ht="27" customHeight="1">
      <c r="B68" s="1390"/>
      <c r="C68" s="1387"/>
      <c r="D68" s="395" t="s">
        <v>440</v>
      </c>
      <c r="E68" s="805" t="s">
        <v>441</v>
      </c>
      <c r="F68" s="755">
        <v>3</v>
      </c>
      <c r="G68" s="755">
        <v>230</v>
      </c>
      <c r="I68" s="677">
        <f t="shared" si="1"/>
        <v>29</v>
      </c>
    </row>
    <row r="69" spans="2:9" ht="27" customHeight="1">
      <c r="B69" s="1390"/>
      <c r="C69" s="1387"/>
      <c r="D69" s="395" t="s">
        <v>750</v>
      </c>
      <c r="E69" s="805" t="s">
        <v>1489</v>
      </c>
      <c r="F69" s="755">
        <v>1</v>
      </c>
      <c r="G69" s="755">
        <v>32</v>
      </c>
      <c r="I69" s="677">
        <f t="shared" si="1"/>
        <v>21</v>
      </c>
    </row>
    <row r="70" spans="2:9" ht="27" customHeight="1">
      <c r="B70" s="1390"/>
      <c r="C70" s="1387"/>
      <c r="D70" s="395" t="s">
        <v>751</v>
      </c>
      <c r="E70" s="805" t="s">
        <v>1490</v>
      </c>
      <c r="F70" s="755">
        <v>1</v>
      </c>
      <c r="G70" s="755">
        <v>43</v>
      </c>
      <c r="I70" s="677">
        <f t="shared" si="1"/>
        <v>32</v>
      </c>
    </row>
    <row r="71" spans="2:9" ht="27" customHeight="1">
      <c r="B71" s="1390"/>
      <c r="C71" s="1388"/>
      <c r="D71" s="395" t="s">
        <v>1491</v>
      </c>
      <c r="E71" s="805" t="s">
        <v>1492</v>
      </c>
      <c r="F71" s="755">
        <v>1</v>
      </c>
      <c r="G71" s="755">
        <v>32</v>
      </c>
      <c r="I71" s="677"/>
    </row>
    <row r="72" spans="2:9" ht="27" customHeight="1">
      <c r="B72" s="1390"/>
      <c r="C72" s="956" t="s">
        <v>250</v>
      </c>
      <c r="D72" s="678" t="s">
        <v>449</v>
      </c>
      <c r="E72" s="793" t="s">
        <v>753</v>
      </c>
      <c r="F72" s="742">
        <v>236</v>
      </c>
      <c r="G72" s="742">
        <v>2940</v>
      </c>
      <c r="I72" s="677">
        <f t="shared" si="1"/>
        <v>39</v>
      </c>
    </row>
    <row r="73" spans="2:9" ht="27" customHeight="1">
      <c r="B73" s="1390"/>
      <c r="C73" s="956" t="s">
        <v>1783</v>
      </c>
      <c r="D73" s="376" t="s">
        <v>732</v>
      </c>
      <c r="E73" s="797" t="s">
        <v>1784</v>
      </c>
      <c r="F73" s="746">
        <v>6</v>
      </c>
      <c r="G73" s="746">
        <v>343</v>
      </c>
      <c r="I73" s="677"/>
    </row>
    <row r="74" spans="2:9" ht="27" customHeight="1">
      <c r="B74" s="1390"/>
      <c r="C74" s="1398" t="s">
        <v>25</v>
      </c>
      <c r="D74" s="395" t="s">
        <v>454</v>
      </c>
      <c r="E74" s="805" t="s">
        <v>455</v>
      </c>
      <c r="F74" s="742">
        <v>109</v>
      </c>
      <c r="G74" s="742">
        <v>2049</v>
      </c>
      <c r="I74" s="677">
        <f t="shared" si="1"/>
        <v>20</v>
      </c>
    </row>
    <row r="75" spans="2:9" ht="27" customHeight="1">
      <c r="B75" s="1390"/>
      <c r="C75" s="1388"/>
      <c r="D75" s="395" t="s">
        <v>438</v>
      </c>
      <c r="E75" s="805" t="s">
        <v>456</v>
      </c>
      <c r="F75" s="742">
        <v>12</v>
      </c>
      <c r="G75" s="742">
        <v>1509</v>
      </c>
      <c r="I75" s="677">
        <f t="shared" si="1"/>
        <v>26</v>
      </c>
    </row>
    <row r="76" spans="2:9" ht="27" customHeight="1">
      <c r="B76" s="1390"/>
      <c r="C76" s="1398" t="s">
        <v>888</v>
      </c>
      <c r="D76" s="395" t="s">
        <v>658</v>
      </c>
      <c r="E76" s="805" t="s">
        <v>462</v>
      </c>
      <c r="F76" s="742">
        <v>10</v>
      </c>
      <c r="G76" s="742">
        <v>898</v>
      </c>
      <c r="I76" s="677">
        <f t="shared" si="1"/>
        <v>38</v>
      </c>
    </row>
    <row r="77" spans="2:9" ht="27" customHeight="1">
      <c r="B77" s="1390"/>
      <c r="C77" s="1388"/>
      <c r="D77" s="395" t="s">
        <v>460</v>
      </c>
      <c r="E77" s="805" t="s">
        <v>461</v>
      </c>
      <c r="F77" s="742">
        <v>2</v>
      </c>
      <c r="G77" s="742">
        <v>431</v>
      </c>
      <c r="I77" s="677">
        <f t="shared" si="1"/>
        <v>43</v>
      </c>
    </row>
    <row r="78" spans="2:9" ht="40.5" customHeight="1">
      <c r="B78" s="1390"/>
      <c r="C78" s="956" t="s">
        <v>27</v>
      </c>
      <c r="D78" s="690" t="s">
        <v>466</v>
      </c>
      <c r="E78" s="808" t="s">
        <v>467</v>
      </c>
      <c r="F78" s="742">
        <v>5</v>
      </c>
      <c r="G78" s="742">
        <v>292</v>
      </c>
      <c r="I78" s="677">
        <f t="shared" si="1"/>
        <v>62</v>
      </c>
    </row>
    <row r="79" spans="2:9" s="691" customFormat="1" ht="40.5" customHeight="1">
      <c r="B79" s="1390"/>
      <c r="C79" s="1423" t="s">
        <v>28</v>
      </c>
      <c r="D79" s="687" t="s">
        <v>484</v>
      </c>
      <c r="E79" s="803" t="s">
        <v>1804</v>
      </c>
      <c r="F79" s="751">
        <v>1</v>
      </c>
      <c r="G79" s="751">
        <v>706</v>
      </c>
      <c r="I79" s="677">
        <f t="shared" si="1"/>
        <v>62</v>
      </c>
    </row>
    <row r="80" spans="2:9" s="691" customFormat="1" ht="27" customHeight="1">
      <c r="B80" s="1391"/>
      <c r="C80" s="1424"/>
      <c r="D80" s="710" t="s">
        <v>1513</v>
      </c>
      <c r="E80" s="1009" t="s">
        <v>1514</v>
      </c>
      <c r="F80" s="1010">
        <v>1</v>
      </c>
      <c r="G80" s="1010">
        <v>38</v>
      </c>
      <c r="I80" s="677">
        <f t="shared" si="1"/>
        <v>55</v>
      </c>
    </row>
    <row r="81" spans="2:9" s="691" customFormat="1" ht="0.75" customHeight="1">
      <c r="B81" s="955"/>
      <c r="C81" s="964"/>
      <c r="D81" s="1006"/>
      <c r="E81" s="1007"/>
      <c r="F81" s="1008"/>
      <c r="G81" s="1008"/>
      <c r="I81" s="677"/>
    </row>
    <row r="82" spans="2:9" s="691" customFormat="1" ht="27" customHeight="1">
      <c r="B82" s="1389" t="s">
        <v>1216</v>
      </c>
      <c r="C82" s="900" t="s">
        <v>1828</v>
      </c>
      <c r="D82" s="860" t="s">
        <v>1515</v>
      </c>
      <c r="E82" s="861" t="s">
        <v>1516</v>
      </c>
      <c r="F82" s="862">
        <v>10</v>
      </c>
      <c r="G82" s="862">
        <v>1422</v>
      </c>
      <c r="I82" s="677">
        <f t="shared" si="1"/>
        <v>33</v>
      </c>
    </row>
    <row r="83" spans="2:9" ht="27" customHeight="1">
      <c r="B83" s="1390"/>
      <c r="C83" s="726" t="s">
        <v>29</v>
      </c>
      <c r="D83" s="395" t="s">
        <v>438</v>
      </c>
      <c r="E83" s="805" t="s">
        <v>662</v>
      </c>
      <c r="F83" s="755">
        <v>2</v>
      </c>
      <c r="G83" s="755">
        <v>65</v>
      </c>
      <c r="I83" s="677">
        <f t="shared" si="1"/>
        <v>34</v>
      </c>
    </row>
    <row r="84" spans="2:9" ht="27" customHeight="1">
      <c r="B84" s="1390"/>
      <c r="C84" s="1398" t="s">
        <v>30</v>
      </c>
      <c r="D84" s="678" t="s">
        <v>487</v>
      </c>
      <c r="E84" s="793" t="s">
        <v>488</v>
      </c>
      <c r="F84" s="742">
        <v>2</v>
      </c>
      <c r="G84" s="742">
        <v>193</v>
      </c>
      <c r="I84" s="677">
        <f t="shared" si="1"/>
        <v>22</v>
      </c>
    </row>
    <row r="85" spans="2:9" ht="27" customHeight="1">
      <c r="B85" s="1390"/>
      <c r="C85" s="1387"/>
      <c r="D85" s="678" t="s">
        <v>329</v>
      </c>
      <c r="E85" s="793" t="s">
        <v>489</v>
      </c>
      <c r="F85" s="742">
        <v>3</v>
      </c>
      <c r="G85" s="742">
        <v>194</v>
      </c>
      <c r="I85" s="677">
        <f t="shared" si="1"/>
        <v>29</v>
      </c>
    </row>
    <row r="86" spans="2:9" ht="40.5" customHeight="1">
      <c r="B86" s="1390"/>
      <c r="C86" s="1388"/>
      <c r="D86" s="678" t="s">
        <v>1821</v>
      </c>
      <c r="E86" s="793" t="s">
        <v>689</v>
      </c>
      <c r="F86" s="748">
        <v>1</v>
      </c>
      <c r="G86" s="748">
        <v>180</v>
      </c>
      <c r="I86" s="677">
        <f t="shared" si="1"/>
        <v>63</v>
      </c>
    </row>
    <row r="87" spans="2:9" s="677" customFormat="1" ht="27" customHeight="1">
      <c r="B87" s="1390"/>
      <c r="C87" s="1413" t="s">
        <v>31</v>
      </c>
      <c r="D87" s="692" t="s">
        <v>1520</v>
      </c>
      <c r="E87" s="807" t="s">
        <v>1523</v>
      </c>
      <c r="F87" s="790">
        <v>12</v>
      </c>
      <c r="G87" s="790">
        <v>323</v>
      </c>
      <c r="I87" s="677">
        <f t="shared" si="1"/>
        <v>17</v>
      </c>
    </row>
    <row r="88" spans="2:9" s="677" customFormat="1" ht="27" customHeight="1">
      <c r="B88" s="1390"/>
      <c r="C88" s="1425"/>
      <c r="D88" s="678" t="s">
        <v>1521</v>
      </c>
      <c r="E88" s="793" t="s">
        <v>1524</v>
      </c>
      <c r="F88" s="749">
        <v>3</v>
      </c>
      <c r="G88" s="749">
        <v>109</v>
      </c>
      <c r="I88" s="677">
        <f t="shared" si="1"/>
        <v>37</v>
      </c>
    </row>
    <row r="89" spans="2:9" ht="27" customHeight="1">
      <c r="B89" s="1390"/>
      <c r="C89" s="1426"/>
      <c r="D89" s="692" t="s">
        <v>1522</v>
      </c>
      <c r="E89" s="793" t="s">
        <v>1525</v>
      </c>
      <c r="F89" s="749">
        <v>1</v>
      </c>
      <c r="G89" s="749">
        <v>18</v>
      </c>
      <c r="I89" s="677">
        <f t="shared" si="1"/>
        <v>34</v>
      </c>
    </row>
    <row r="90" spans="2:9" ht="27" customHeight="1">
      <c r="B90" s="1390"/>
      <c r="C90" s="726" t="s">
        <v>32</v>
      </c>
      <c r="D90" s="678" t="s">
        <v>496</v>
      </c>
      <c r="E90" s="797" t="s">
        <v>497</v>
      </c>
      <c r="F90" s="742">
        <v>1</v>
      </c>
      <c r="G90" s="742">
        <v>42</v>
      </c>
      <c r="I90" s="677"/>
    </row>
    <row r="91" spans="2:9" ht="27" customHeight="1">
      <c r="B91" s="1390"/>
      <c r="C91" s="726" t="s">
        <v>33</v>
      </c>
      <c r="D91" s="678" t="s">
        <v>502</v>
      </c>
      <c r="E91" s="793" t="s">
        <v>663</v>
      </c>
      <c r="F91" s="742">
        <v>4</v>
      </c>
      <c r="G91" s="742">
        <v>138</v>
      </c>
      <c r="I91" s="677">
        <f t="shared" si="1"/>
        <v>33</v>
      </c>
    </row>
    <row r="92" spans="2:9" s="677" customFormat="1" ht="27" customHeight="1">
      <c r="B92" s="1390"/>
      <c r="C92" s="1413" t="s">
        <v>763</v>
      </c>
      <c r="D92" s="678" t="s">
        <v>512</v>
      </c>
      <c r="E92" s="1036" t="s">
        <v>513</v>
      </c>
      <c r="F92" s="742">
        <v>3</v>
      </c>
      <c r="G92" s="742">
        <v>169</v>
      </c>
      <c r="I92" s="677">
        <f t="shared" si="1"/>
        <v>61</v>
      </c>
    </row>
    <row r="93" spans="2:9" s="677" customFormat="1" ht="27" customHeight="1">
      <c r="B93" s="1390"/>
      <c r="C93" s="1426"/>
      <c r="D93" s="692" t="s">
        <v>1080</v>
      </c>
      <c r="E93" s="807" t="s">
        <v>1542</v>
      </c>
      <c r="F93" s="748">
        <v>1</v>
      </c>
      <c r="G93" s="748">
        <v>23</v>
      </c>
      <c r="I93" s="677">
        <f t="shared" si="1"/>
        <v>15</v>
      </c>
    </row>
    <row r="94" spans="2:9" ht="27" customHeight="1">
      <c r="B94" s="1391"/>
      <c r="C94" s="727" t="s">
        <v>36</v>
      </c>
      <c r="D94" s="693" t="s">
        <v>502</v>
      </c>
      <c r="E94" s="809" t="s">
        <v>514</v>
      </c>
      <c r="F94" s="759">
        <v>1</v>
      </c>
      <c r="G94" s="759">
        <v>59</v>
      </c>
      <c r="I94" s="677">
        <f t="shared" si="1"/>
        <v>24</v>
      </c>
    </row>
    <row r="95" spans="2:9" ht="27" customHeight="1">
      <c r="B95" s="1389" t="s">
        <v>894</v>
      </c>
      <c r="C95" s="1386" t="s">
        <v>43</v>
      </c>
      <c r="D95" s="855" t="s">
        <v>1563</v>
      </c>
      <c r="E95" s="816" t="s">
        <v>1567</v>
      </c>
      <c r="F95" s="847">
        <v>2</v>
      </c>
      <c r="G95" s="847">
        <v>67</v>
      </c>
      <c r="I95" s="677">
        <f t="shared" si="1"/>
        <v>18</v>
      </c>
    </row>
    <row r="96" spans="2:9" ht="27" customHeight="1">
      <c r="B96" s="1390"/>
      <c r="C96" s="1387"/>
      <c r="D96" s="395" t="s">
        <v>1564</v>
      </c>
      <c r="E96" s="805" t="s">
        <v>1568</v>
      </c>
      <c r="F96" s="749">
        <v>1</v>
      </c>
      <c r="G96" s="749">
        <v>32</v>
      </c>
      <c r="I96" s="677">
        <f t="shared" si="1"/>
        <v>9</v>
      </c>
    </row>
    <row r="97" spans="2:9" ht="27" customHeight="1">
      <c r="B97" s="1390"/>
      <c r="C97" s="1387"/>
      <c r="D97" s="395" t="s">
        <v>1565</v>
      </c>
      <c r="E97" s="805" t="s">
        <v>1569</v>
      </c>
      <c r="F97" s="749">
        <v>1</v>
      </c>
      <c r="G97" s="749">
        <v>100</v>
      </c>
      <c r="I97" s="677">
        <f t="shared" si="1"/>
        <v>10</v>
      </c>
    </row>
    <row r="98" spans="2:9" ht="27" customHeight="1">
      <c r="B98" s="1390"/>
      <c r="C98" s="1388"/>
      <c r="D98" s="395" t="s">
        <v>1566</v>
      </c>
      <c r="E98" s="805" t="s">
        <v>1570</v>
      </c>
      <c r="F98" s="749">
        <v>38</v>
      </c>
      <c r="G98" s="749">
        <v>614</v>
      </c>
      <c r="I98" s="677">
        <f t="shared" si="1"/>
        <v>33</v>
      </c>
    </row>
    <row r="99" spans="2:9" ht="27" customHeight="1">
      <c r="B99" s="1390"/>
      <c r="C99" s="1398" t="s">
        <v>524</v>
      </c>
      <c r="D99" s="678" t="s">
        <v>502</v>
      </c>
      <c r="E99" s="793" t="s">
        <v>664</v>
      </c>
      <c r="F99" s="742">
        <v>5</v>
      </c>
      <c r="G99" s="742">
        <v>68</v>
      </c>
      <c r="I99" s="677">
        <f t="shared" si="1"/>
        <v>50</v>
      </c>
    </row>
    <row r="100" spans="2:9" ht="27" customHeight="1">
      <c r="B100" s="1390"/>
      <c r="C100" s="1388"/>
      <c r="D100" s="678" t="s">
        <v>525</v>
      </c>
      <c r="E100" s="793" t="s">
        <v>665</v>
      </c>
      <c r="F100" s="742">
        <v>9</v>
      </c>
      <c r="G100" s="742">
        <v>323</v>
      </c>
      <c r="I100" s="677">
        <f t="shared" si="1"/>
        <v>48</v>
      </c>
    </row>
    <row r="101" spans="2:9" s="677" customFormat="1" ht="27" customHeight="1">
      <c r="B101" s="1390"/>
      <c r="C101" s="1413" t="s">
        <v>1121</v>
      </c>
      <c r="D101" s="678" t="s">
        <v>732</v>
      </c>
      <c r="E101" s="793" t="s">
        <v>1122</v>
      </c>
      <c r="F101" s="742">
        <v>3</v>
      </c>
      <c r="G101" s="742">
        <v>85</v>
      </c>
      <c r="I101" s="677">
        <f t="shared" si="1"/>
        <v>46</v>
      </c>
    </row>
    <row r="102" spans="2:9" s="677" customFormat="1" ht="27" customHeight="1">
      <c r="B102" s="1390"/>
      <c r="C102" s="1425"/>
      <c r="D102" s="678" t="s">
        <v>1717</v>
      </c>
      <c r="E102" s="797" t="s">
        <v>1718</v>
      </c>
      <c r="F102" s="742">
        <v>1</v>
      </c>
      <c r="G102" s="742">
        <v>97</v>
      </c>
      <c r="I102" s="677">
        <f t="shared" si="1"/>
        <v>57</v>
      </c>
    </row>
    <row r="103" spans="2:9" s="677" customFormat="1" ht="27" customHeight="1">
      <c r="B103" s="1390"/>
      <c r="C103" s="1425"/>
      <c r="D103" s="678" t="s">
        <v>1719</v>
      </c>
      <c r="E103" s="793" t="s">
        <v>1720</v>
      </c>
      <c r="F103" s="742">
        <v>1</v>
      </c>
      <c r="G103" s="742">
        <v>793</v>
      </c>
    </row>
    <row r="104" spans="2:9" s="677" customFormat="1" ht="27" customHeight="1">
      <c r="B104" s="1390"/>
      <c r="C104" s="1426"/>
      <c r="D104" s="678" t="s">
        <v>1123</v>
      </c>
      <c r="E104" s="793" t="s">
        <v>1124</v>
      </c>
      <c r="F104" s="742">
        <v>1</v>
      </c>
      <c r="G104" s="742">
        <v>13</v>
      </c>
    </row>
    <row r="105" spans="2:9" ht="27" customHeight="1">
      <c r="B105" s="1390"/>
      <c r="C105" s="1398" t="s">
        <v>45</v>
      </c>
      <c r="D105" s="678" t="s">
        <v>532</v>
      </c>
      <c r="E105" s="797" t="s">
        <v>1892</v>
      </c>
      <c r="F105" s="749">
        <v>6</v>
      </c>
      <c r="G105" s="749">
        <v>241</v>
      </c>
      <c r="I105" s="677">
        <f t="shared" si="1"/>
        <v>46</v>
      </c>
    </row>
    <row r="106" spans="2:9" ht="27" customHeight="1">
      <c r="B106" s="1390"/>
      <c r="C106" s="1387"/>
      <c r="D106" s="678" t="s">
        <v>329</v>
      </c>
      <c r="E106" s="797" t="s">
        <v>1893</v>
      </c>
      <c r="F106" s="749">
        <v>6</v>
      </c>
      <c r="G106" s="749">
        <v>583</v>
      </c>
      <c r="I106" s="677">
        <f t="shared" si="1"/>
        <v>44</v>
      </c>
    </row>
    <row r="107" spans="2:9" ht="60" customHeight="1">
      <c r="B107" s="1390"/>
      <c r="C107" s="1388"/>
      <c r="D107" s="678" t="s">
        <v>1580</v>
      </c>
      <c r="E107" s="793" t="s">
        <v>1581</v>
      </c>
      <c r="F107" s="749">
        <v>1</v>
      </c>
      <c r="G107" s="749">
        <v>286</v>
      </c>
      <c r="I107" s="677">
        <f t="shared" si="1"/>
        <v>128</v>
      </c>
    </row>
    <row r="108" spans="2:9" s="691" customFormat="1" ht="27" customHeight="1">
      <c r="B108" s="1390"/>
      <c r="C108" s="1423" t="s">
        <v>780</v>
      </c>
      <c r="D108" s="667" t="s">
        <v>1084</v>
      </c>
      <c r="E108" s="802" t="s">
        <v>1085</v>
      </c>
      <c r="F108" s="750">
        <v>42</v>
      </c>
      <c r="G108" s="750">
        <v>2492</v>
      </c>
      <c r="I108" s="677">
        <f t="shared" si="1"/>
        <v>19</v>
      </c>
    </row>
    <row r="109" spans="2:9" s="691" customFormat="1" ht="27" customHeight="1">
      <c r="B109" s="1391"/>
      <c r="C109" s="1424"/>
      <c r="D109" s="872" t="s">
        <v>1086</v>
      </c>
      <c r="E109" s="830" t="s">
        <v>1087</v>
      </c>
      <c r="F109" s="779">
        <v>32</v>
      </c>
      <c r="G109" s="779">
        <v>1247</v>
      </c>
      <c r="I109" s="677">
        <f t="shared" si="1"/>
        <v>21</v>
      </c>
    </row>
    <row r="110" spans="2:9" s="691" customFormat="1" ht="27" hidden="1" customHeight="1">
      <c r="B110" s="955"/>
      <c r="C110" s="964"/>
      <c r="D110" s="1011"/>
      <c r="E110" s="1012"/>
      <c r="F110" s="1013"/>
      <c r="G110" s="1013"/>
      <c r="I110" s="677"/>
    </row>
    <row r="111" spans="2:9" ht="27" customHeight="1">
      <c r="B111" s="1389" t="s">
        <v>1224</v>
      </c>
      <c r="C111" s="1386" t="s">
        <v>47</v>
      </c>
      <c r="D111" s="414" t="s">
        <v>438</v>
      </c>
      <c r="E111" s="817" t="s">
        <v>1592</v>
      </c>
      <c r="F111" s="868">
        <v>1</v>
      </c>
      <c r="G111" s="868">
        <v>50</v>
      </c>
      <c r="I111" s="677">
        <f t="shared" si="1"/>
        <v>48</v>
      </c>
    </row>
    <row r="112" spans="2:9" ht="40.5" customHeight="1">
      <c r="B112" s="1390"/>
      <c r="C112" s="1388"/>
      <c r="D112" s="376" t="s">
        <v>1109</v>
      </c>
      <c r="E112" s="797" t="s">
        <v>1593</v>
      </c>
      <c r="F112" s="749">
        <v>1</v>
      </c>
      <c r="G112" s="749">
        <v>147</v>
      </c>
      <c r="I112" s="677">
        <f t="shared" si="1"/>
        <v>45</v>
      </c>
    </row>
    <row r="113" spans="2:9" ht="40.5" customHeight="1">
      <c r="B113" s="1390"/>
      <c r="C113" s="1398" t="s">
        <v>1113</v>
      </c>
      <c r="D113" s="376" t="s">
        <v>1114</v>
      </c>
      <c r="E113" s="797" t="s">
        <v>1115</v>
      </c>
      <c r="F113" s="746">
        <v>15</v>
      </c>
      <c r="G113" s="746">
        <v>622</v>
      </c>
      <c r="I113" s="677">
        <f t="shared" si="1"/>
        <v>66</v>
      </c>
    </row>
    <row r="114" spans="2:9" ht="27" customHeight="1">
      <c r="B114" s="1390"/>
      <c r="C114" s="1388"/>
      <c r="D114" s="395" t="s">
        <v>1116</v>
      </c>
      <c r="E114" s="805" t="s">
        <v>1117</v>
      </c>
      <c r="F114" s="755">
        <v>4</v>
      </c>
      <c r="G114" s="755">
        <v>67</v>
      </c>
      <c r="I114" s="677">
        <f t="shared" si="1"/>
        <v>32</v>
      </c>
    </row>
    <row r="115" spans="2:9" ht="53.25" customHeight="1">
      <c r="B115" s="1391"/>
      <c r="C115" s="739" t="s">
        <v>1600</v>
      </c>
      <c r="D115" s="901" t="s">
        <v>1601</v>
      </c>
      <c r="E115" s="902" t="s">
        <v>1602</v>
      </c>
      <c r="F115" s="903">
        <v>3</v>
      </c>
      <c r="G115" s="903">
        <v>92</v>
      </c>
      <c r="I115" s="677"/>
    </row>
    <row r="116" spans="2:9" ht="27" customHeight="1">
      <c r="B116" s="1389" t="s">
        <v>895</v>
      </c>
      <c r="C116" s="1386" t="s">
        <v>52</v>
      </c>
      <c r="D116" s="688" t="s">
        <v>539</v>
      </c>
      <c r="E116" s="806" t="s">
        <v>666</v>
      </c>
      <c r="F116" s="757">
        <v>4</v>
      </c>
      <c r="G116" s="757">
        <v>112</v>
      </c>
      <c r="I116" s="677">
        <f t="shared" si="1"/>
        <v>16</v>
      </c>
    </row>
    <row r="117" spans="2:9" ht="27" customHeight="1">
      <c r="B117" s="1390"/>
      <c r="C117" s="1387"/>
      <c r="D117" s="684" t="s">
        <v>1623</v>
      </c>
      <c r="E117" s="812" t="s">
        <v>1624</v>
      </c>
      <c r="F117" s="747">
        <v>1</v>
      </c>
      <c r="G117" s="747">
        <v>12</v>
      </c>
      <c r="I117" s="677">
        <f t="shared" si="1"/>
        <v>32</v>
      </c>
    </row>
    <row r="118" spans="2:9" ht="27" customHeight="1">
      <c r="B118" s="1390"/>
      <c r="C118" s="1387"/>
      <c r="D118" s="678" t="s">
        <v>540</v>
      </c>
      <c r="E118" s="793" t="s">
        <v>838</v>
      </c>
      <c r="F118" s="742">
        <v>1</v>
      </c>
      <c r="G118" s="742">
        <v>550</v>
      </c>
      <c r="I118" s="677">
        <f t="shared" si="1"/>
        <v>34</v>
      </c>
    </row>
    <row r="119" spans="2:9" ht="27" customHeight="1">
      <c r="B119" s="1390"/>
      <c r="C119" s="1388"/>
      <c r="D119" s="684" t="s">
        <v>839</v>
      </c>
      <c r="E119" s="798" t="s">
        <v>840</v>
      </c>
      <c r="F119" s="747">
        <v>21</v>
      </c>
      <c r="G119" s="747">
        <v>975</v>
      </c>
      <c r="I119" s="677"/>
    </row>
    <row r="120" spans="2:9" ht="40.5" customHeight="1">
      <c r="B120" s="1390"/>
      <c r="C120" s="1398" t="s">
        <v>241</v>
      </c>
      <c r="D120" s="695" t="s">
        <v>847</v>
      </c>
      <c r="E120" s="807" t="s">
        <v>848</v>
      </c>
      <c r="F120" s="748">
        <v>23</v>
      </c>
      <c r="G120" s="748">
        <v>9338</v>
      </c>
      <c r="I120" s="677">
        <f t="shared" si="1"/>
        <v>67</v>
      </c>
    </row>
    <row r="121" spans="2:9" ht="27" customHeight="1">
      <c r="B121" s="1390"/>
      <c r="C121" s="1387"/>
      <c r="D121" s="695" t="s">
        <v>785</v>
      </c>
      <c r="E121" s="793" t="s">
        <v>786</v>
      </c>
      <c r="F121" s="748">
        <v>1</v>
      </c>
      <c r="G121" s="748">
        <v>3769</v>
      </c>
      <c r="I121" s="677">
        <f t="shared" si="1"/>
        <v>45</v>
      </c>
    </row>
    <row r="122" spans="2:9" ht="40.5" customHeight="1">
      <c r="B122" s="1390"/>
      <c r="C122" s="1388"/>
      <c r="D122" s="678" t="s">
        <v>1636</v>
      </c>
      <c r="E122" s="812" t="s">
        <v>1637</v>
      </c>
      <c r="F122" s="746">
        <v>1</v>
      </c>
      <c r="G122" s="746">
        <v>189</v>
      </c>
      <c r="I122" s="677">
        <f t="shared" si="1"/>
        <v>86</v>
      </c>
    </row>
    <row r="123" spans="2:9" ht="27" customHeight="1">
      <c r="B123" s="1390"/>
      <c r="C123" s="1398" t="s">
        <v>55</v>
      </c>
      <c r="D123" s="446" t="s">
        <v>1144</v>
      </c>
      <c r="E123" s="798" t="s">
        <v>559</v>
      </c>
      <c r="F123" s="747">
        <v>1</v>
      </c>
      <c r="G123" s="747">
        <v>159</v>
      </c>
      <c r="I123" s="677">
        <f t="shared" si="1"/>
        <v>26</v>
      </c>
    </row>
    <row r="124" spans="2:9" ht="27" customHeight="1">
      <c r="B124" s="1390"/>
      <c r="C124" s="1387"/>
      <c r="D124" s="678" t="s">
        <v>377</v>
      </c>
      <c r="E124" s="793" t="s">
        <v>560</v>
      </c>
      <c r="F124" s="742">
        <v>6</v>
      </c>
      <c r="G124" s="742">
        <v>2090</v>
      </c>
      <c r="I124" s="677">
        <f t="shared" si="1"/>
        <v>44</v>
      </c>
    </row>
    <row r="125" spans="2:9" ht="27" customHeight="1">
      <c r="B125" s="1390"/>
      <c r="C125" s="1388"/>
      <c r="D125" s="678" t="s">
        <v>561</v>
      </c>
      <c r="E125" s="793" t="s">
        <v>562</v>
      </c>
      <c r="F125" s="742">
        <v>1</v>
      </c>
      <c r="G125" s="742">
        <v>31</v>
      </c>
      <c r="I125" s="677">
        <f t="shared" si="1"/>
        <v>34</v>
      </c>
    </row>
    <row r="126" spans="2:9" ht="27" customHeight="1">
      <c r="B126" s="1390"/>
      <c r="C126" s="1398" t="s">
        <v>56</v>
      </c>
      <c r="D126" s="678" t="s">
        <v>570</v>
      </c>
      <c r="E126" s="793" t="s">
        <v>571</v>
      </c>
      <c r="F126" s="743">
        <v>2</v>
      </c>
      <c r="G126" s="743">
        <v>1005</v>
      </c>
      <c r="I126" s="677">
        <f t="shared" si="1"/>
        <v>24</v>
      </c>
    </row>
    <row r="127" spans="2:9" ht="27" customHeight="1">
      <c r="B127" s="1390"/>
      <c r="C127" s="1387"/>
      <c r="D127" s="678" t="s">
        <v>572</v>
      </c>
      <c r="E127" s="793" t="s">
        <v>1805</v>
      </c>
      <c r="F127" s="762">
        <v>30</v>
      </c>
      <c r="G127" s="762">
        <v>2763</v>
      </c>
      <c r="I127" s="677">
        <f t="shared" si="1"/>
        <v>40</v>
      </c>
    </row>
    <row r="128" spans="2:9" ht="27" customHeight="1">
      <c r="B128" s="1390"/>
      <c r="C128" s="1388"/>
      <c r="D128" s="678" t="s">
        <v>573</v>
      </c>
      <c r="E128" s="793" t="s">
        <v>1806</v>
      </c>
      <c r="F128" s="763">
        <v>15</v>
      </c>
      <c r="G128" s="763">
        <v>2884</v>
      </c>
      <c r="I128" s="677">
        <f t="shared" si="1"/>
        <v>40</v>
      </c>
    </row>
    <row r="129" spans="2:9" ht="27" customHeight="1">
      <c r="B129" s="1390"/>
      <c r="C129" s="1398" t="s">
        <v>57</v>
      </c>
      <c r="D129" s="665" t="s">
        <v>438</v>
      </c>
      <c r="E129" s="813" t="s">
        <v>580</v>
      </c>
      <c r="F129" s="746">
        <v>23</v>
      </c>
      <c r="G129" s="746">
        <v>1106</v>
      </c>
      <c r="I129" s="677">
        <f t="shared" si="1"/>
        <v>53</v>
      </c>
    </row>
    <row r="130" spans="2:9" ht="40.5" customHeight="1">
      <c r="B130" s="1390"/>
      <c r="C130" s="1387"/>
      <c r="D130" s="666" t="s">
        <v>581</v>
      </c>
      <c r="E130" s="813" t="s">
        <v>582</v>
      </c>
      <c r="F130" s="746">
        <v>1</v>
      </c>
      <c r="G130" s="746">
        <v>63</v>
      </c>
      <c r="I130" s="677">
        <f t="shared" si="1"/>
        <v>62</v>
      </c>
    </row>
    <row r="131" spans="2:9" ht="27" customHeight="1">
      <c r="B131" s="1390"/>
      <c r="C131" s="1388"/>
      <c r="D131" s="395" t="s">
        <v>1648</v>
      </c>
      <c r="E131" s="395" t="s">
        <v>1649</v>
      </c>
      <c r="F131" s="746">
        <v>191</v>
      </c>
      <c r="G131" s="746">
        <v>10845</v>
      </c>
      <c r="I131" s="677">
        <f t="shared" si="1"/>
        <v>40</v>
      </c>
    </row>
    <row r="132" spans="2:9" s="677" customFormat="1" ht="27" customHeight="1">
      <c r="B132" s="1390"/>
      <c r="C132" s="1413" t="s">
        <v>58</v>
      </c>
      <c r="D132" s="678" t="s">
        <v>587</v>
      </c>
      <c r="E132" s="793" t="s">
        <v>792</v>
      </c>
      <c r="F132" s="742">
        <v>11</v>
      </c>
      <c r="G132" s="742">
        <v>1266</v>
      </c>
      <c r="I132" s="677">
        <f t="shared" si="1"/>
        <v>46</v>
      </c>
    </row>
    <row r="133" spans="2:9" s="677" customFormat="1" ht="27" customHeight="1">
      <c r="B133" s="1390"/>
      <c r="C133" s="1425"/>
      <c r="D133" s="678" t="s">
        <v>329</v>
      </c>
      <c r="E133" s="793" t="s">
        <v>588</v>
      </c>
      <c r="F133" s="742">
        <v>15</v>
      </c>
      <c r="G133" s="742">
        <v>1094</v>
      </c>
      <c r="I133" s="677">
        <f t="shared" si="1"/>
        <v>14</v>
      </c>
    </row>
    <row r="134" spans="2:9" s="677" customFormat="1" ht="40.5" customHeight="1">
      <c r="B134" s="1390"/>
      <c r="C134" s="1426"/>
      <c r="D134" s="678" t="s">
        <v>1160</v>
      </c>
      <c r="E134" s="797" t="s">
        <v>1161</v>
      </c>
      <c r="F134" s="742">
        <v>8</v>
      </c>
      <c r="G134" s="742">
        <v>531</v>
      </c>
      <c r="I134" s="677">
        <f t="shared" si="1"/>
        <v>85</v>
      </c>
    </row>
    <row r="135" spans="2:9" ht="27" customHeight="1">
      <c r="B135" s="1391"/>
      <c r="C135" s="966" t="s">
        <v>59</v>
      </c>
      <c r="D135" s="693" t="s">
        <v>601</v>
      </c>
      <c r="E135" s="809" t="s">
        <v>602</v>
      </c>
      <c r="F135" s="759">
        <v>6</v>
      </c>
      <c r="G135" s="759">
        <v>25</v>
      </c>
      <c r="I135" s="677">
        <f t="shared" si="1"/>
        <v>55</v>
      </c>
    </row>
    <row r="136" spans="2:9" ht="27" hidden="1" customHeight="1">
      <c r="B136" s="955"/>
      <c r="C136" s="957"/>
      <c r="D136" s="702"/>
      <c r="E136" s="818"/>
      <c r="F136" s="766"/>
      <c r="G136" s="766"/>
      <c r="I136" s="677"/>
    </row>
    <row r="137" spans="2:9" ht="27" customHeight="1">
      <c r="B137" s="1389" t="s">
        <v>899</v>
      </c>
      <c r="C137" s="1386" t="s">
        <v>1829</v>
      </c>
      <c r="D137" s="688" t="s">
        <v>1654</v>
      </c>
      <c r="E137" s="806" t="s">
        <v>603</v>
      </c>
      <c r="F137" s="757">
        <v>19</v>
      </c>
      <c r="G137" s="757">
        <v>1231</v>
      </c>
      <c r="I137" s="677">
        <f t="shared" si="1"/>
        <v>57</v>
      </c>
    </row>
    <row r="138" spans="2:9" ht="27" customHeight="1">
      <c r="B138" s="1390"/>
      <c r="C138" s="1388"/>
      <c r="D138" s="678" t="s">
        <v>1655</v>
      </c>
      <c r="E138" s="807" t="s">
        <v>793</v>
      </c>
      <c r="F138" s="748">
        <v>19</v>
      </c>
      <c r="G138" s="748">
        <v>1197</v>
      </c>
      <c r="I138" s="677">
        <f t="shared" si="1"/>
        <v>44</v>
      </c>
    </row>
    <row r="139" spans="2:9" ht="27" customHeight="1">
      <c r="B139" s="1390"/>
      <c r="C139" s="1398" t="s">
        <v>60</v>
      </c>
      <c r="D139" s="395" t="s">
        <v>610</v>
      </c>
      <c r="E139" s="805" t="s">
        <v>794</v>
      </c>
      <c r="F139" s="776" t="s">
        <v>791</v>
      </c>
      <c r="G139" s="776" t="s">
        <v>791</v>
      </c>
      <c r="I139" s="677">
        <f t="shared" ref="I139:I166" si="2">LEN(E139)</f>
        <v>22</v>
      </c>
    </row>
    <row r="140" spans="2:9" ht="53.25" customHeight="1">
      <c r="B140" s="1390"/>
      <c r="C140" s="1387"/>
      <c r="D140" s="395" t="s">
        <v>861</v>
      </c>
      <c r="E140" s="805" t="s">
        <v>887</v>
      </c>
      <c r="F140" s="776">
        <v>13</v>
      </c>
      <c r="G140" s="776">
        <v>1676</v>
      </c>
      <c r="I140" s="677">
        <f t="shared" si="2"/>
        <v>92</v>
      </c>
    </row>
    <row r="141" spans="2:9" ht="27" customHeight="1">
      <c r="B141" s="1390"/>
      <c r="C141" s="1388"/>
      <c r="D141" s="395" t="s">
        <v>329</v>
      </c>
      <c r="E141" s="805" t="s">
        <v>795</v>
      </c>
      <c r="F141" s="776">
        <v>13</v>
      </c>
      <c r="G141" s="776">
        <v>916</v>
      </c>
      <c r="I141" s="677">
        <f t="shared" si="2"/>
        <v>36</v>
      </c>
    </row>
    <row r="142" spans="2:9" s="677" customFormat="1" ht="27" customHeight="1">
      <c r="B142" s="1390"/>
      <c r="C142" s="1413" t="s">
        <v>63</v>
      </c>
      <c r="D142" s="678" t="s">
        <v>1668</v>
      </c>
      <c r="E142" s="798" t="s">
        <v>1669</v>
      </c>
      <c r="F142" s="747">
        <v>22</v>
      </c>
      <c r="G142" s="747">
        <v>1266</v>
      </c>
      <c r="I142" s="677">
        <f t="shared" si="2"/>
        <v>42</v>
      </c>
    </row>
    <row r="143" spans="2:9" s="677" customFormat="1" ht="27" customHeight="1">
      <c r="B143" s="1390"/>
      <c r="C143" s="1425"/>
      <c r="D143" s="678" t="s">
        <v>846</v>
      </c>
      <c r="E143" s="793" t="s">
        <v>616</v>
      </c>
      <c r="F143" s="742">
        <v>1</v>
      </c>
      <c r="G143" s="742">
        <v>61</v>
      </c>
      <c r="I143" s="677">
        <f t="shared" si="2"/>
        <v>19</v>
      </c>
    </row>
    <row r="144" spans="2:9" s="677" customFormat="1" ht="27" customHeight="1">
      <c r="B144" s="1390"/>
      <c r="C144" s="1426"/>
      <c r="D144" s="684" t="s">
        <v>1177</v>
      </c>
      <c r="E144" s="812" t="s">
        <v>1178</v>
      </c>
      <c r="F144" s="769">
        <v>2</v>
      </c>
      <c r="G144" s="747">
        <v>351</v>
      </c>
      <c r="I144" s="677">
        <f t="shared" si="2"/>
        <v>18</v>
      </c>
    </row>
    <row r="145" spans="2:9" ht="40.5" customHeight="1">
      <c r="B145" s="1390"/>
      <c r="C145" s="1399" t="s">
        <v>630</v>
      </c>
      <c r="D145" s="395" t="s">
        <v>377</v>
      </c>
      <c r="E145" s="805" t="s">
        <v>629</v>
      </c>
      <c r="F145" s="755">
        <v>3</v>
      </c>
      <c r="G145" s="755">
        <v>2004</v>
      </c>
      <c r="H145" s="696"/>
      <c r="I145" s="677">
        <f t="shared" si="2"/>
        <v>85</v>
      </c>
    </row>
    <row r="146" spans="2:9" ht="53.25" customHeight="1">
      <c r="B146" s="1390"/>
      <c r="C146" s="1399"/>
      <c r="D146" s="848" t="s">
        <v>1678</v>
      </c>
      <c r="E146" s="849" t="s">
        <v>1679</v>
      </c>
      <c r="F146" s="755">
        <v>1</v>
      </c>
      <c r="G146" s="755">
        <v>335</v>
      </c>
      <c r="H146" s="697"/>
      <c r="I146" s="677"/>
    </row>
    <row r="147" spans="2:9" s="677" customFormat="1" ht="27" customHeight="1">
      <c r="B147" s="1390"/>
      <c r="C147" s="1402" t="s">
        <v>640</v>
      </c>
      <c r="D147" s="690" t="s">
        <v>1195</v>
      </c>
      <c r="E147" s="814" t="s">
        <v>1196</v>
      </c>
      <c r="F147" s="746">
        <v>5</v>
      </c>
      <c r="G147" s="746">
        <v>431</v>
      </c>
      <c r="H147" s="698"/>
      <c r="I147" s="677">
        <f t="shared" si="2"/>
        <v>30</v>
      </c>
    </row>
    <row r="148" spans="2:9" s="677" customFormat="1" ht="27" customHeight="1">
      <c r="B148" s="1390"/>
      <c r="C148" s="1402"/>
      <c r="D148" s="417" t="s">
        <v>1197</v>
      </c>
      <c r="E148" s="814" t="s">
        <v>1198</v>
      </c>
      <c r="F148" s="746">
        <v>4</v>
      </c>
      <c r="G148" s="746">
        <v>48</v>
      </c>
      <c r="H148" s="698"/>
      <c r="I148" s="677">
        <f t="shared" si="2"/>
        <v>9</v>
      </c>
    </row>
    <row r="149" spans="2:9" s="677" customFormat="1" ht="27" customHeight="1">
      <c r="B149" s="1390"/>
      <c r="C149" s="1402"/>
      <c r="D149" s="417" t="s">
        <v>1199</v>
      </c>
      <c r="E149" s="814" t="s">
        <v>1200</v>
      </c>
      <c r="F149" s="746">
        <v>1</v>
      </c>
      <c r="G149" s="746" t="s">
        <v>791</v>
      </c>
      <c r="H149" s="698"/>
      <c r="I149" s="677">
        <f t="shared" si="2"/>
        <v>29</v>
      </c>
    </row>
    <row r="150" spans="2:9" s="677" customFormat="1" ht="27" customHeight="1">
      <c r="B150" s="1390"/>
      <c r="C150" s="1402"/>
      <c r="D150" s="417" t="s">
        <v>1201</v>
      </c>
      <c r="E150" s="814" t="s">
        <v>1202</v>
      </c>
      <c r="F150" s="746">
        <v>1</v>
      </c>
      <c r="G150" s="746">
        <v>80</v>
      </c>
      <c r="H150" s="698"/>
      <c r="I150" s="677">
        <f t="shared" si="2"/>
        <v>24</v>
      </c>
    </row>
    <row r="151" spans="2:9" s="677" customFormat="1" ht="27" customHeight="1">
      <c r="B151" s="1390"/>
      <c r="C151" s="1402"/>
      <c r="D151" s="417" t="s">
        <v>1203</v>
      </c>
      <c r="E151" s="814" t="s">
        <v>1204</v>
      </c>
      <c r="F151" s="746">
        <v>1</v>
      </c>
      <c r="G151" s="746">
        <v>50</v>
      </c>
      <c r="H151" s="698"/>
      <c r="I151" s="677">
        <f t="shared" si="2"/>
        <v>27</v>
      </c>
    </row>
    <row r="152" spans="2:9" s="677" customFormat="1" ht="40.5" customHeight="1">
      <c r="B152" s="1391"/>
      <c r="C152" s="1403"/>
      <c r="D152" s="699" t="s">
        <v>377</v>
      </c>
      <c r="E152" s="815" t="s">
        <v>629</v>
      </c>
      <c r="F152" s="759">
        <v>1</v>
      </c>
      <c r="G152" s="759">
        <v>1491</v>
      </c>
      <c r="I152" s="677">
        <f t="shared" si="2"/>
        <v>85</v>
      </c>
    </row>
    <row r="153" spans="2:9" ht="27" customHeight="1">
      <c r="B153" s="1432" t="s">
        <v>1807</v>
      </c>
      <c r="C153" s="1432"/>
      <c r="D153" s="1432"/>
      <c r="E153" s="1432"/>
      <c r="F153" s="1432"/>
      <c r="G153" s="1432"/>
      <c r="I153" s="677">
        <f t="shared" si="2"/>
        <v>0</v>
      </c>
    </row>
    <row r="154" spans="2:9" s="840" customFormat="1" ht="27" customHeight="1">
      <c r="B154" s="1311" t="s">
        <v>237</v>
      </c>
      <c r="C154" s="1429"/>
      <c r="D154" s="933" t="s">
        <v>149</v>
      </c>
      <c r="E154" s="934" t="s">
        <v>150</v>
      </c>
      <c r="F154" s="892" t="s">
        <v>902</v>
      </c>
      <c r="G154" s="890" t="s">
        <v>148</v>
      </c>
      <c r="I154" s="894">
        <f t="shared" si="2"/>
        <v>5</v>
      </c>
    </row>
    <row r="155" spans="2:9" s="677" customFormat="1" ht="27" customHeight="1">
      <c r="B155" s="1407" t="s">
        <v>0</v>
      </c>
      <c r="C155" s="1408"/>
      <c r="D155" s="688" t="s">
        <v>1281</v>
      </c>
      <c r="E155" s="817" t="s">
        <v>1282</v>
      </c>
      <c r="F155" s="758">
        <v>1</v>
      </c>
      <c r="G155" s="758">
        <v>8</v>
      </c>
      <c r="I155" s="677">
        <f t="shared" si="2"/>
        <v>22</v>
      </c>
    </row>
    <row r="156" spans="2:9" s="677" customFormat="1" ht="27" customHeight="1">
      <c r="B156" s="1409"/>
      <c r="C156" s="1410"/>
      <c r="D156" s="678" t="s">
        <v>924</v>
      </c>
      <c r="E156" s="793" t="s">
        <v>1283</v>
      </c>
      <c r="F156" s="742">
        <v>1</v>
      </c>
      <c r="G156" s="742">
        <v>2500</v>
      </c>
      <c r="I156" s="677">
        <f t="shared" si="2"/>
        <v>49</v>
      </c>
    </row>
    <row r="157" spans="2:9" s="677" customFormat="1" ht="27" customHeight="1">
      <c r="B157" s="1409"/>
      <c r="C157" s="1410"/>
      <c r="D157" s="678" t="s">
        <v>1284</v>
      </c>
      <c r="E157" s="797" t="s">
        <v>1285</v>
      </c>
      <c r="F157" s="742">
        <v>1</v>
      </c>
      <c r="G157" s="742">
        <v>30</v>
      </c>
      <c r="I157" s="677">
        <f t="shared" si="2"/>
        <v>42</v>
      </c>
    </row>
    <row r="158" spans="2:9" s="677" customFormat="1" ht="27" customHeight="1">
      <c r="B158" s="1409"/>
      <c r="C158" s="1410"/>
      <c r="D158" s="702" t="s">
        <v>925</v>
      </c>
      <c r="E158" s="818" t="s">
        <v>926</v>
      </c>
      <c r="F158" s="766">
        <v>104</v>
      </c>
      <c r="G158" s="766">
        <v>7645</v>
      </c>
      <c r="I158" s="677">
        <f t="shared" si="2"/>
        <v>25</v>
      </c>
    </row>
    <row r="159" spans="2:9" s="677" customFormat="1" ht="27" customHeight="1">
      <c r="B159" s="1409"/>
      <c r="C159" s="1410"/>
      <c r="D159" s="678" t="s">
        <v>1286</v>
      </c>
      <c r="E159" s="797" t="s">
        <v>1287</v>
      </c>
      <c r="F159" s="746">
        <v>2</v>
      </c>
      <c r="G159" s="746">
        <v>49</v>
      </c>
    </row>
    <row r="160" spans="2:9" s="677" customFormat="1" ht="27" customHeight="1">
      <c r="B160" s="1411"/>
      <c r="C160" s="1412"/>
      <c r="D160" s="703" t="s">
        <v>1288</v>
      </c>
      <c r="E160" s="819" t="s">
        <v>1289</v>
      </c>
      <c r="F160" s="767">
        <v>2</v>
      </c>
      <c r="G160" s="767">
        <v>31</v>
      </c>
    </row>
    <row r="161" spans="2:9" ht="27" customHeight="1">
      <c r="B161" s="1259" t="s">
        <v>1833</v>
      </c>
      <c r="C161" s="1386" t="s">
        <v>2</v>
      </c>
      <c r="D161" s="440" t="s">
        <v>1846</v>
      </c>
      <c r="E161" s="440" t="s">
        <v>1849</v>
      </c>
      <c r="F161" s="682">
        <v>5</v>
      </c>
      <c r="G161" s="682">
        <v>1724</v>
      </c>
      <c r="I161" s="677">
        <f t="shared" si="2"/>
        <v>30</v>
      </c>
    </row>
    <row r="162" spans="2:9" ht="27" customHeight="1">
      <c r="B162" s="1261"/>
      <c r="C162" s="1397"/>
      <c r="D162" s="433" t="s">
        <v>1847</v>
      </c>
      <c r="E162" s="433" t="s">
        <v>1848</v>
      </c>
      <c r="F162" s="904">
        <v>3</v>
      </c>
      <c r="G162" s="904">
        <v>37761</v>
      </c>
      <c r="I162" s="677">
        <f t="shared" si="2"/>
        <v>37</v>
      </c>
    </row>
    <row r="163" spans="2:9" ht="27" hidden="1" customHeight="1">
      <c r="B163" s="948"/>
      <c r="C163" s="1014"/>
      <c r="D163" s="854"/>
      <c r="E163" s="854"/>
      <c r="F163" s="1015"/>
      <c r="G163" s="1015"/>
      <c r="I163" s="677"/>
    </row>
    <row r="164" spans="2:9" ht="27" customHeight="1">
      <c r="B164" s="1389" t="s">
        <v>1223</v>
      </c>
      <c r="C164" s="735" t="s">
        <v>4</v>
      </c>
      <c r="D164" s="688" t="s">
        <v>335</v>
      </c>
      <c r="E164" s="806" t="s">
        <v>954</v>
      </c>
      <c r="F164" s="757">
        <v>1</v>
      </c>
      <c r="G164" s="757">
        <v>403</v>
      </c>
      <c r="I164" s="677">
        <f t="shared" si="2"/>
        <v>42</v>
      </c>
    </row>
    <row r="165" spans="2:9" ht="27" customHeight="1">
      <c r="B165" s="1390"/>
      <c r="C165" s="1398" t="s">
        <v>249</v>
      </c>
      <c r="D165" s="678" t="s">
        <v>964</v>
      </c>
      <c r="E165" s="797" t="s">
        <v>1327</v>
      </c>
      <c r="F165" s="746">
        <v>2</v>
      </c>
      <c r="G165" s="746">
        <f>72+31</f>
        <v>103</v>
      </c>
      <c r="I165" s="677">
        <f t="shared" si="2"/>
        <v>27</v>
      </c>
    </row>
    <row r="166" spans="2:9" ht="40.5" customHeight="1">
      <c r="B166" s="1390"/>
      <c r="C166" s="1388"/>
      <c r="D166" s="678" t="s">
        <v>1328</v>
      </c>
      <c r="E166" s="797" t="s">
        <v>1329</v>
      </c>
      <c r="F166" s="746">
        <v>1</v>
      </c>
      <c r="G166" s="746">
        <v>107</v>
      </c>
      <c r="I166" s="677">
        <f t="shared" si="2"/>
        <v>71</v>
      </c>
    </row>
    <row r="167" spans="2:9" ht="27" customHeight="1">
      <c r="B167" s="1390"/>
      <c r="C167" s="1398" t="s">
        <v>6</v>
      </c>
      <c r="D167" s="395" t="s">
        <v>714</v>
      </c>
      <c r="E167" s="805" t="s">
        <v>1861</v>
      </c>
      <c r="F167" s="768">
        <v>2</v>
      </c>
      <c r="G167" s="768">
        <v>525</v>
      </c>
      <c r="I167" s="677" t="e">
        <f>LEN(#REF!)</f>
        <v>#REF!</v>
      </c>
    </row>
    <row r="168" spans="2:9" ht="27" customHeight="1">
      <c r="B168" s="1390"/>
      <c r="C168" s="1387"/>
      <c r="D168" s="395" t="s">
        <v>1859</v>
      </c>
      <c r="E168" s="805" t="s">
        <v>1862</v>
      </c>
      <c r="F168" s="768">
        <v>1</v>
      </c>
      <c r="G168" s="768">
        <v>280</v>
      </c>
      <c r="I168" s="677">
        <f t="shared" ref="I168:I206" si="3">LEN(E167)</f>
        <v>34</v>
      </c>
    </row>
    <row r="169" spans="2:9" ht="27" customHeight="1">
      <c r="B169" s="1390"/>
      <c r="C169" s="1388"/>
      <c r="D169" s="395" t="s">
        <v>1860</v>
      </c>
      <c r="E169" s="805" t="s">
        <v>1863</v>
      </c>
      <c r="F169" s="768">
        <v>1</v>
      </c>
      <c r="G169" s="768">
        <v>125</v>
      </c>
      <c r="I169" s="677">
        <f t="shared" si="3"/>
        <v>24</v>
      </c>
    </row>
    <row r="170" spans="2:9" ht="40.5" customHeight="1">
      <c r="B170" s="1390"/>
      <c r="C170" s="726" t="s">
        <v>8</v>
      </c>
      <c r="D170" s="376" t="s">
        <v>829</v>
      </c>
      <c r="E170" s="797" t="s">
        <v>830</v>
      </c>
      <c r="F170" s="769">
        <v>16</v>
      </c>
      <c r="G170" s="769">
        <v>696</v>
      </c>
      <c r="I170" s="677">
        <f t="shared" si="3"/>
        <v>51</v>
      </c>
    </row>
    <row r="171" spans="2:9" s="370" customFormat="1" ht="27" customHeight="1">
      <c r="B171" s="1390"/>
      <c r="C171" s="1398" t="s">
        <v>10</v>
      </c>
      <c r="D171" s="692" t="s">
        <v>995</v>
      </c>
      <c r="E171" s="807" t="s">
        <v>996</v>
      </c>
      <c r="F171" s="748">
        <v>1</v>
      </c>
      <c r="G171" s="748">
        <v>4760</v>
      </c>
      <c r="I171" s="677">
        <f t="shared" si="3"/>
        <v>62</v>
      </c>
    </row>
    <row r="172" spans="2:9" s="370" customFormat="1" ht="27" customHeight="1">
      <c r="B172" s="1390"/>
      <c r="C172" s="1388"/>
      <c r="D172" s="678" t="s">
        <v>997</v>
      </c>
      <c r="E172" s="793" t="s">
        <v>998</v>
      </c>
      <c r="F172" s="742">
        <v>1</v>
      </c>
      <c r="G172" s="742">
        <v>500</v>
      </c>
      <c r="I172" s="677">
        <f t="shared" si="3"/>
        <v>44</v>
      </c>
    </row>
    <row r="173" spans="2:9" s="370" customFormat="1" ht="40.5" customHeight="1">
      <c r="B173" s="1390"/>
      <c r="C173" s="1413" t="s">
        <v>11</v>
      </c>
      <c r="D173" s="667" t="s">
        <v>1372</v>
      </c>
      <c r="E173" s="803" t="s">
        <v>1012</v>
      </c>
      <c r="F173" s="751">
        <v>454</v>
      </c>
      <c r="G173" s="859">
        <v>45061</v>
      </c>
      <c r="I173" s="677">
        <f t="shared" si="3"/>
        <v>48</v>
      </c>
    </row>
    <row r="174" spans="2:9" s="677" customFormat="1" ht="27" customHeight="1">
      <c r="B174" s="1390"/>
      <c r="C174" s="1425"/>
      <c r="D174" s="694" t="s">
        <v>1373</v>
      </c>
      <c r="E174" s="811" t="s">
        <v>1013</v>
      </c>
      <c r="F174" s="751">
        <v>1</v>
      </c>
      <c r="G174" s="751">
        <v>1025</v>
      </c>
      <c r="I174" s="677">
        <f t="shared" si="3"/>
        <v>74</v>
      </c>
    </row>
    <row r="175" spans="2:9" s="677" customFormat="1" ht="27" customHeight="1">
      <c r="B175" s="1390"/>
      <c r="C175" s="1426"/>
      <c r="D175" s="694" t="s">
        <v>1374</v>
      </c>
      <c r="E175" s="799" t="s">
        <v>1375</v>
      </c>
      <c r="F175" s="899">
        <v>1</v>
      </c>
      <c r="G175" s="899">
        <v>1025</v>
      </c>
      <c r="I175" s="677">
        <f t="shared" si="3"/>
        <v>48</v>
      </c>
    </row>
    <row r="176" spans="2:9" s="677" customFormat="1" ht="27" customHeight="1">
      <c r="B176" s="1390"/>
      <c r="C176" s="1398" t="s">
        <v>12</v>
      </c>
      <c r="D176" s="678" t="s">
        <v>344</v>
      </c>
      <c r="E176" s="793" t="s">
        <v>402</v>
      </c>
      <c r="F176" s="749">
        <v>18</v>
      </c>
      <c r="G176" s="749">
        <v>1684</v>
      </c>
      <c r="I176" s="677" t="e">
        <f>LEN(#REF!)</f>
        <v>#REF!</v>
      </c>
    </row>
    <row r="177" spans="2:9" ht="27" customHeight="1">
      <c r="B177" s="1390"/>
      <c r="C177" s="1387"/>
      <c r="D177" s="678" t="s">
        <v>730</v>
      </c>
      <c r="E177" s="793" t="s">
        <v>731</v>
      </c>
      <c r="F177" s="749">
        <v>1</v>
      </c>
      <c r="G177" s="749">
        <v>180</v>
      </c>
      <c r="I177" s="677">
        <f t="shared" si="3"/>
        <v>34</v>
      </c>
    </row>
    <row r="178" spans="2:9" ht="27" customHeight="1">
      <c r="B178" s="1390"/>
      <c r="C178" s="1388"/>
      <c r="D178" s="678" t="s">
        <v>401</v>
      </c>
      <c r="E178" s="793" t="s">
        <v>403</v>
      </c>
      <c r="F178" s="749">
        <v>1</v>
      </c>
      <c r="G178" s="749">
        <v>72</v>
      </c>
      <c r="I178" s="677">
        <f t="shared" si="3"/>
        <v>27</v>
      </c>
    </row>
    <row r="179" spans="2:9" ht="27" customHeight="1">
      <c r="B179" s="1390"/>
      <c r="C179" s="729" t="s">
        <v>13</v>
      </c>
      <c r="D179" s="678" t="s">
        <v>407</v>
      </c>
      <c r="E179" s="797" t="s">
        <v>1808</v>
      </c>
      <c r="F179" s="742">
        <v>1</v>
      </c>
      <c r="G179" s="742">
        <v>61</v>
      </c>
      <c r="I179" s="677">
        <f t="shared" si="3"/>
        <v>26</v>
      </c>
    </row>
    <row r="180" spans="2:9" ht="27" customHeight="1">
      <c r="B180" s="1391"/>
      <c r="C180" s="966" t="s">
        <v>14</v>
      </c>
      <c r="D180" s="433" t="s">
        <v>411</v>
      </c>
      <c r="E180" s="810" t="s">
        <v>412</v>
      </c>
      <c r="F180" s="863">
        <v>5</v>
      </c>
      <c r="G180" s="863">
        <v>273</v>
      </c>
      <c r="I180" s="677">
        <f t="shared" si="3"/>
        <v>27</v>
      </c>
    </row>
    <row r="181" spans="2:9" ht="53.25" customHeight="1">
      <c r="B181" s="1389" t="s">
        <v>1060</v>
      </c>
      <c r="C181" s="1431" t="s">
        <v>16</v>
      </c>
      <c r="D181" s="688" t="s">
        <v>1408</v>
      </c>
      <c r="E181" s="817" t="s">
        <v>1409</v>
      </c>
      <c r="F181" s="758">
        <v>47</v>
      </c>
      <c r="G181" s="758">
        <v>2909</v>
      </c>
      <c r="I181" s="677">
        <f t="shared" si="3"/>
        <v>17</v>
      </c>
    </row>
    <row r="182" spans="2:9" s="677" customFormat="1" ht="27" customHeight="1">
      <c r="B182" s="1390"/>
      <c r="C182" s="1425"/>
      <c r="D182" s="678" t="s">
        <v>1410</v>
      </c>
      <c r="E182" s="793" t="s">
        <v>1411</v>
      </c>
      <c r="F182" s="742">
        <v>1</v>
      </c>
      <c r="G182" s="746">
        <v>82</v>
      </c>
      <c r="I182" s="677">
        <f t="shared" si="3"/>
        <v>97</v>
      </c>
    </row>
    <row r="183" spans="2:9" s="677" customFormat="1" ht="27" customHeight="1">
      <c r="B183" s="1390"/>
      <c r="C183" s="1426"/>
      <c r="D183" s="376" t="s">
        <v>1898</v>
      </c>
      <c r="E183" s="797" t="s">
        <v>1412</v>
      </c>
      <c r="F183" s="746">
        <v>3</v>
      </c>
      <c r="G183" s="746">
        <v>84</v>
      </c>
      <c r="I183" s="677">
        <f t="shared" si="3"/>
        <v>22</v>
      </c>
    </row>
    <row r="184" spans="2:9" s="677" customFormat="1" ht="27" customHeight="1">
      <c r="B184" s="1390"/>
      <c r="C184" s="1398" t="s">
        <v>18</v>
      </c>
      <c r="D184" s="678" t="s">
        <v>1773</v>
      </c>
      <c r="E184" s="797" t="s">
        <v>1774</v>
      </c>
      <c r="F184" s="746">
        <v>1</v>
      </c>
      <c r="G184" s="746">
        <v>6</v>
      </c>
      <c r="I184" s="677" t="e">
        <f>LEN(#REF!)</f>
        <v>#REF!</v>
      </c>
    </row>
    <row r="185" spans="2:9" ht="27" customHeight="1">
      <c r="B185" s="1390"/>
      <c r="C185" s="1387"/>
      <c r="D185" s="678" t="s">
        <v>744</v>
      </c>
      <c r="E185" s="797" t="s">
        <v>1902</v>
      </c>
      <c r="F185" s="742">
        <v>4</v>
      </c>
      <c r="G185" s="742">
        <v>415</v>
      </c>
      <c r="I185" s="677">
        <f t="shared" si="3"/>
        <v>50</v>
      </c>
    </row>
    <row r="186" spans="2:9" ht="27" customHeight="1">
      <c r="B186" s="1390"/>
      <c r="C186" s="1388"/>
      <c r="D186" s="678" t="s">
        <v>1775</v>
      </c>
      <c r="E186" s="797" t="s">
        <v>1776</v>
      </c>
      <c r="F186" s="746">
        <v>1</v>
      </c>
      <c r="G186" s="746">
        <v>713</v>
      </c>
      <c r="I186" s="677">
        <f t="shared" si="3"/>
        <v>46</v>
      </c>
    </row>
    <row r="187" spans="2:9" ht="27" customHeight="1">
      <c r="B187" s="1390"/>
      <c r="C187" s="1413" t="s">
        <v>20</v>
      </c>
      <c r="D187" s="684" t="s">
        <v>1047</v>
      </c>
      <c r="E187" s="812" t="s">
        <v>1685</v>
      </c>
      <c r="F187" s="746">
        <v>1</v>
      </c>
      <c r="G187" s="746">
        <v>55</v>
      </c>
      <c r="I187" s="677">
        <f t="shared" si="3"/>
        <v>24</v>
      </c>
    </row>
    <row r="188" spans="2:9" s="677" customFormat="1" ht="40.5" customHeight="1">
      <c r="B188" s="1390"/>
      <c r="C188" s="1426"/>
      <c r="D188" s="376" t="s">
        <v>1686</v>
      </c>
      <c r="E188" s="797" t="s">
        <v>1687</v>
      </c>
      <c r="F188" s="746">
        <v>11</v>
      </c>
      <c r="G188" s="746">
        <v>80</v>
      </c>
      <c r="I188" s="677">
        <f t="shared" si="3"/>
        <v>44</v>
      </c>
    </row>
    <row r="189" spans="2:9" s="677" customFormat="1" ht="40.5" customHeight="1">
      <c r="B189" s="1391"/>
      <c r="C189" s="966" t="s">
        <v>21</v>
      </c>
      <c r="D189" s="693" t="s">
        <v>437</v>
      </c>
      <c r="E189" s="809" t="s">
        <v>1462</v>
      </c>
      <c r="F189" s="1005">
        <v>1</v>
      </c>
      <c r="G189" s="1005">
        <v>3770</v>
      </c>
      <c r="I189" s="677">
        <f t="shared" si="3"/>
        <v>64</v>
      </c>
    </row>
    <row r="190" spans="2:9" s="677" customFormat="1" ht="0.75" customHeight="1">
      <c r="B190" s="955"/>
      <c r="C190" s="957"/>
      <c r="D190" s="702"/>
      <c r="E190" s="818"/>
      <c r="F190" s="1002"/>
      <c r="G190" s="1002"/>
    </row>
    <row r="191" spans="2:9" ht="27" customHeight="1">
      <c r="B191" s="1389" t="s">
        <v>1060</v>
      </c>
      <c r="C191" s="1386" t="s">
        <v>258</v>
      </c>
      <c r="D191" s="688" t="s">
        <v>1463</v>
      </c>
      <c r="E191" s="817" t="s">
        <v>1464</v>
      </c>
      <c r="F191" s="758">
        <v>7</v>
      </c>
      <c r="G191" s="758">
        <v>148</v>
      </c>
      <c r="I191" s="677">
        <f>LEN(E189)</f>
        <v>82</v>
      </c>
    </row>
    <row r="192" spans="2:9" ht="27" customHeight="1">
      <c r="B192" s="1390"/>
      <c r="C192" s="1388"/>
      <c r="D192" s="678" t="s">
        <v>1465</v>
      </c>
      <c r="E192" s="797" t="s">
        <v>1466</v>
      </c>
      <c r="F192" s="746">
        <v>6</v>
      </c>
      <c r="G192" s="746">
        <v>71</v>
      </c>
      <c r="I192" s="677">
        <f t="shared" si="3"/>
        <v>39</v>
      </c>
    </row>
    <row r="193" spans="2:9" ht="27" customHeight="1">
      <c r="B193" s="1390"/>
      <c r="C193" s="1398" t="s">
        <v>22</v>
      </c>
      <c r="D193" s="395" t="s">
        <v>443</v>
      </c>
      <c r="E193" s="805" t="s">
        <v>1493</v>
      </c>
      <c r="F193" s="755">
        <v>1</v>
      </c>
      <c r="G193" s="755">
        <v>2800</v>
      </c>
      <c r="I193" s="677">
        <f t="shared" si="3"/>
        <v>38</v>
      </c>
    </row>
    <row r="194" spans="2:9" ht="27" customHeight="1">
      <c r="B194" s="1390"/>
      <c r="C194" s="1387"/>
      <c r="D194" s="395" t="s">
        <v>1494</v>
      </c>
      <c r="E194" s="805" t="s">
        <v>1495</v>
      </c>
      <c r="F194" s="755">
        <v>1</v>
      </c>
      <c r="G194" s="755">
        <v>73</v>
      </c>
      <c r="I194" s="677">
        <f t="shared" si="3"/>
        <v>25</v>
      </c>
    </row>
    <row r="195" spans="2:9" ht="27" customHeight="1">
      <c r="B195" s="1390"/>
      <c r="C195" s="1388"/>
      <c r="D195" s="686" t="s">
        <v>750</v>
      </c>
      <c r="E195" s="800" t="s">
        <v>1496</v>
      </c>
      <c r="F195" s="755">
        <v>1</v>
      </c>
      <c r="G195" s="755">
        <v>63</v>
      </c>
      <c r="I195" s="677">
        <f t="shared" si="3"/>
        <v>32</v>
      </c>
    </row>
    <row r="196" spans="2:9" ht="27" customHeight="1">
      <c r="B196" s="1390"/>
      <c r="C196" s="726" t="s">
        <v>23</v>
      </c>
      <c r="D196" s="678" t="s">
        <v>450</v>
      </c>
      <c r="E196" s="793" t="s">
        <v>451</v>
      </c>
      <c r="F196" s="742">
        <v>61</v>
      </c>
      <c r="G196" s="742">
        <v>2401</v>
      </c>
      <c r="I196" s="677" t="e">
        <f>LEN(#REF!)</f>
        <v>#REF!</v>
      </c>
    </row>
    <row r="197" spans="2:9" ht="27" customHeight="1">
      <c r="B197" s="1390"/>
      <c r="C197" s="726" t="s">
        <v>1783</v>
      </c>
      <c r="D197" s="678" t="s">
        <v>1785</v>
      </c>
      <c r="E197" s="793" t="s">
        <v>1786</v>
      </c>
      <c r="F197" s="749">
        <v>1</v>
      </c>
      <c r="G197" s="749">
        <v>147</v>
      </c>
      <c r="I197" s="677"/>
    </row>
    <row r="198" spans="2:9" ht="27" customHeight="1">
      <c r="B198" s="1390"/>
      <c r="C198" s="726" t="s">
        <v>25</v>
      </c>
      <c r="D198" s="395" t="s">
        <v>454</v>
      </c>
      <c r="E198" s="805" t="s">
        <v>455</v>
      </c>
      <c r="F198" s="742">
        <v>109</v>
      </c>
      <c r="G198" s="742">
        <v>2049</v>
      </c>
      <c r="I198" s="677">
        <f>LEN(E196)</f>
        <v>30</v>
      </c>
    </row>
    <row r="199" spans="2:9" ht="27" customHeight="1">
      <c r="B199" s="1390"/>
      <c r="C199" s="1398" t="s">
        <v>26</v>
      </c>
      <c r="D199" s="444" t="s">
        <v>463</v>
      </c>
      <c r="E199" s="801" t="s">
        <v>1225</v>
      </c>
      <c r="F199" s="764">
        <v>1</v>
      </c>
      <c r="G199" s="764">
        <v>99</v>
      </c>
      <c r="I199" s="677">
        <f t="shared" si="3"/>
        <v>20</v>
      </c>
    </row>
    <row r="200" spans="2:9" ht="40.5" customHeight="1">
      <c r="B200" s="1390"/>
      <c r="C200" s="1387"/>
      <c r="D200" s="395" t="s">
        <v>757</v>
      </c>
      <c r="E200" s="805" t="s">
        <v>1226</v>
      </c>
      <c r="F200" s="755">
        <v>1</v>
      </c>
      <c r="G200" s="755">
        <v>705</v>
      </c>
      <c r="I200" s="677">
        <f t="shared" si="3"/>
        <v>38</v>
      </c>
    </row>
    <row r="201" spans="2:9" ht="40.5" customHeight="1">
      <c r="B201" s="1390"/>
      <c r="C201" s="1388"/>
      <c r="D201" s="395" t="s">
        <v>1809</v>
      </c>
      <c r="E201" s="805" t="s">
        <v>1507</v>
      </c>
      <c r="F201" s="755">
        <v>1</v>
      </c>
      <c r="G201" s="755">
        <v>391</v>
      </c>
      <c r="I201" s="677">
        <f t="shared" si="3"/>
        <v>63</v>
      </c>
    </row>
    <row r="202" spans="2:9" ht="27" customHeight="1">
      <c r="B202" s="1390"/>
      <c r="C202" s="1398" t="s">
        <v>27</v>
      </c>
      <c r="D202" s="395" t="s">
        <v>1795</v>
      </c>
      <c r="E202" s="805" t="s">
        <v>1796</v>
      </c>
      <c r="F202" s="755">
        <v>1</v>
      </c>
      <c r="G202" s="755">
        <v>190</v>
      </c>
      <c r="I202" s="677"/>
    </row>
    <row r="203" spans="2:9" ht="27" customHeight="1">
      <c r="B203" s="1390"/>
      <c r="C203" s="1387"/>
      <c r="D203" s="395" t="s">
        <v>1797</v>
      </c>
      <c r="E203" s="805" t="s">
        <v>1798</v>
      </c>
      <c r="F203" s="755">
        <v>1</v>
      </c>
      <c r="G203" s="755">
        <v>468</v>
      </c>
      <c r="I203" s="677"/>
    </row>
    <row r="204" spans="2:9" ht="27" customHeight="1">
      <c r="B204" s="1390"/>
      <c r="C204" s="1388"/>
      <c r="D204" s="395" t="s">
        <v>1799</v>
      </c>
      <c r="E204" s="805" t="s">
        <v>1800</v>
      </c>
      <c r="F204" s="755">
        <v>1</v>
      </c>
      <c r="G204" s="755">
        <v>150</v>
      </c>
      <c r="I204" s="677"/>
    </row>
    <row r="205" spans="2:9" ht="27" customHeight="1">
      <c r="B205" s="1390"/>
      <c r="C205" s="726" t="s">
        <v>29</v>
      </c>
      <c r="D205" s="395" t="s">
        <v>485</v>
      </c>
      <c r="E205" s="805" t="s">
        <v>667</v>
      </c>
      <c r="F205" s="755">
        <v>1</v>
      </c>
      <c r="G205" s="755">
        <v>307</v>
      </c>
      <c r="I205" s="677">
        <f>LEN(E201)</f>
        <v>67</v>
      </c>
    </row>
    <row r="206" spans="2:9" ht="40.5" customHeight="1">
      <c r="B206" s="1390"/>
      <c r="C206" s="726" t="s">
        <v>30</v>
      </c>
      <c r="D206" s="692" t="s">
        <v>490</v>
      </c>
      <c r="E206" s="807" t="s">
        <v>1517</v>
      </c>
      <c r="F206" s="748">
        <v>2</v>
      </c>
      <c r="G206" s="748">
        <v>1306</v>
      </c>
      <c r="I206" s="677">
        <f t="shared" si="3"/>
        <v>36</v>
      </c>
    </row>
    <row r="207" spans="2:9" ht="27" customHeight="1">
      <c r="B207" s="1390"/>
      <c r="C207" s="1413" t="s">
        <v>31</v>
      </c>
      <c r="D207" s="678" t="s">
        <v>1526</v>
      </c>
      <c r="E207" s="797" t="s">
        <v>1528</v>
      </c>
      <c r="F207" s="749">
        <v>15</v>
      </c>
      <c r="G207" s="749">
        <v>384</v>
      </c>
      <c r="I207" s="677">
        <f t="shared" ref="I207:I241" si="4">LEN(E206)</f>
        <v>60</v>
      </c>
    </row>
    <row r="208" spans="2:9" s="677" customFormat="1" ht="27" customHeight="1">
      <c r="B208" s="1390"/>
      <c r="C208" s="1425"/>
      <c r="D208" s="678" t="s">
        <v>1527</v>
      </c>
      <c r="E208" s="797" t="s">
        <v>1529</v>
      </c>
      <c r="F208" s="749">
        <v>7</v>
      </c>
      <c r="G208" s="749">
        <v>65</v>
      </c>
      <c r="I208" s="677">
        <f t="shared" si="4"/>
        <v>7</v>
      </c>
    </row>
    <row r="209" spans="2:9" s="677" customFormat="1" ht="27" customHeight="1">
      <c r="B209" s="1390"/>
      <c r="C209" s="1426"/>
      <c r="D209" s="678" t="s">
        <v>1522</v>
      </c>
      <c r="E209" s="797" t="s">
        <v>1530</v>
      </c>
      <c r="F209" s="749">
        <v>1</v>
      </c>
      <c r="G209" s="749">
        <v>15</v>
      </c>
    </row>
    <row r="210" spans="2:9" s="677" customFormat="1" ht="27" customHeight="1">
      <c r="B210" s="1390"/>
      <c r="C210" s="1398" t="s">
        <v>32</v>
      </c>
      <c r="D210" s="678" t="s">
        <v>498</v>
      </c>
      <c r="E210" s="797" t="s">
        <v>499</v>
      </c>
      <c r="F210" s="742">
        <v>12</v>
      </c>
      <c r="G210" s="742">
        <v>461</v>
      </c>
      <c r="I210" s="677">
        <f>LEN(E208)</f>
        <v>20</v>
      </c>
    </row>
    <row r="211" spans="2:9" ht="27" customHeight="1">
      <c r="B211" s="1390"/>
      <c r="C211" s="1388"/>
      <c r="D211" s="376" t="s">
        <v>500</v>
      </c>
      <c r="E211" s="797" t="s">
        <v>501</v>
      </c>
      <c r="F211" s="742">
        <v>1</v>
      </c>
      <c r="G211" s="742">
        <v>303</v>
      </c>
      <c r="I211" s="677">
        <f t="shared" si="4"/>
        <v>41</v>
      </c>
    </row>
    <row r="212" spans="2:9" ht="27" customHeight="1">
      <c r="B212" s="1390"/>
      <c r="C212" s="726" t="s">
        <v>33</v>
      </c>
      <c r="D212" s="678" t="s">
        <v>503</v>
      </c>
      <c r="E212" s="793" t="s">
        <v>668</v>
      </c>
      <c r="F212" s="742">
        <v>1</v>
      </c>
      <c r="G212" s="742">
        <v>320</v>
      </c>
      <c r="I212" s="677">
        <f t="shared" si="4"/>
        <v>31</v>
      </c>
    </row>
    <row r="213" spans="2:9" ht="40.5" customHeight="1">
      <c r="B213" s="1390"/>
      <c r="C213" s="728" t="s">
        <v>34</v>
      </c>
      <c r="D213" s="395" t="s">
        <v>509</v>
      </c>
      <c r="E213" s="805" t="s">
        <v>510</v>
      </c>
      <c r="F213" s="755">
        <v>1</v>
      </c>
      <c r="G213" s="755">
        <v>11000</v>
      </c>
      <c r="I213" s="677">
        <f t="shared" si="4"/>
        <v>38</v>
      </c>
    </row>
    <row r="214" spans="2:9" ht="27" customHeight="1">
      <c r="B214" s="1391"/>
      <c r="C214" s="727" t="s">
        <v>1544</v>
      </c>
      <c r="D214" s="433" t="s">
        <v>1545</v>
      </c>
      <c r="E214" s="810" t="s">
        <v>1546</v>
      </c>
      <c r="F214" s="761">
        <v>1</v>
      </c>
      <c r="G214" s="761">
        <v>30</v>
      </c>
      <c r="I214" s="677"/>
    </row>
    <row r="215" spans="2:9" ht="27" customHeight="1">
      <c r="B215" s="1259" t="s">
        <v>1838</v>
      </c>
      <c r="C215" s="900" t="s">
        <v>767</v>
      </c>
      <c r="D215" s="414" t="s">
        <v>768</v>
      </c>
      <c r="E215" s="817" t="s">
        <v>769</v>
      </c>
      <c r="F215" s="758">
        <v>3</v>
      </c>
      <c r="G215" s="758">
        <v>899</v>
      </c>
      <c r="I215" s="677">
        <f>LEN(E213)</f>
        <v>70</v>
      </c>
    </row>
    <row r="216" spans="2:9" s="691" customFormat="1" ht="27" customHeight="1">
      <c r="B216" s="1260"/>
      <c r="C216" s="956" t="s">
        <v>251</v>
      </c>
      <c r="D216" s="704" t="s">
        <v>1551</v>
      </c>
      <c r="E216" s="820" t="s">
        <v>1552</v>
      </c>
      <c r="F216" s="771">
        <v>1</v>
      </c>
      <c r="G216" s="771">
        <v>400</v>
      </c>
      <c r="I216" s="677">
        <f t="shared" si="4"/>
        <v>17</v>
      </c>
    </row>
    <row r="217" spans="2:9" ht="40.5" customHeight="1">
      <c r="B217" s="1261"/>
      <c r="C217" s="966" t="s">
        <v>42</v>
      </c>
      <c r="D217" s="693" t="s">
        <v>1721</v>
      </c>
      <c r="E217" s="809" t="s">
        <v>772</v>
      </c>
      <c r="F217" s="759">
        <v>1</v>
      </c>
      <c r="G217" s="759">
        <v>793</v>
      </c>
      <c r="I217" s="677" t="e">
        <f>LEN(#REF!)</f>
        <v>#REF!</v>
      </c>
    </row>
    <row r="218" spans="2:9" ht="0.75" customHeight="1">
      <c r="B218" s="948"/>
      <c r="C218" s="957"/>
      <c r="D218" s="702"/>
      <c r="E218" s="818"/>
      <c r="F218" s="766"/>
      <c r="G218" s="766"/>
      <c r="I218" s="677"/>
    </row>
    <row r="219" spans="2:9" ht="40.5" customHeight="1">
      <c r="B219" s="1389" t="s">
        <v>1224</v>
      </c>
      <c r="C219" s="965" t="s">
        <v>1830</v>
      </c>
      <c r="D219" s="688" t="s">
        <v>1722</v>
      </c>
      <c r="E219" s="806" t="s">
        <v>1723</v>
      </c>
      <c r="F219" s="757">
        <v>4</v>
      </c>
      <c r="G219" s="757">
        <v>2716</v>
      </c>
      <c r="I219" s="677"/>
    </row>
    <row r="220" spans="2:9" ht="27" customHeight="1">
      <c r="B220" s="1390"/>
      <c r="C220" s="1398" t="s">
        <v>43</v>
      </c>
      <c r="D220" s="395" t="s">
        <v>1571</v>
      </c>
      <c r="E220" s="805" t="s">
        <v>1573</v>
      </c>
      <c r="F220" s="749">
        <v>1</v>
      </c>
      <c r="G220" s="749">
        <v>210</v>
      </c>
      <c r="I220" s="677">
        <f>LEN(E217)</f>
        <v>37</v>
      </c>
    </row>
    <row r="221" spans="2:9" ht="27" customHeight="1">
      <c r="B221" s="1390"/>
      <c r="C221" s="1388"/>
      <c r="D221" s="395" t="s">
        <v>1572</v>
      </c>
      <c r="E221" s="805" t="s">
        <v>1574</v>
      </c>
      <c r="F221" s="749">
        <v>23</v>
      </c>
      <c r="G221" s="749">
        <v>673</v>
      </c>
      <c r="I221" s="677"/>
    </row>
    <row r="222" spans="2:9" ht="53.25" customHeight="1">
      <c r="B222" s="1390"/>
      <c r="C222" s="728" t="s">
        <v>777</v>
      </c>
      <c r="D222" s="678" t="s">
        <v>778</v>
      </c>
      <c r="E222" s="797" t="s">
        <v>1894</v>
      </c>
      <c r="F222" s="749">
        <v>36</v>
      </c>
      <c r="G222" s="749">
        <v>913</v>
      </c>
      <c r="I222" s="677" t="e">
        <f>LEN(#REF!)</f>
        <v>#REF!</v>
      </c>
    </row>
    <row r="223" spans="2:9" ht="27" customHeight="1">
      <c r="B223" s="1391"/>
      <c r="C223" s="727" t="s">
        <v>47</v>
      </c>
      <c r="D223" s="703" t="s">
        <v>535</v>
      </c>
      <c r="E223" s="819" t="s">
        <v>1594</v>
      </c>
      <c r="F223" s="846">
        <v>1</v>
      </c>
      <c r="G223" s="846">
        <v>117</v>
      </c>
      <c r="I223" s="677">
        <f t="shared" si="4"/>
        <v>116</v>
      </c>
    </row>
    <row r="224" spans="2:9" ht="27" customHeight="1">
      <c r="B224" s="1259" t="s">
        <v>898</v>
      </c>
      <c r="C224" s="731" t="s">
        <v>52</v>
      </c>
      <c r="D224" s="852" t="s">
        <v>541</v>
      </c>
      <c r="E224" s="835" t="s">
        <v>669</v>
      </c>
      <c r="F224" s="853">
        <v>1</v>
      </c>
      <c r="G224" s="853">
        <v>95</v>
      </c>
      <c r="I224" s="677">
        <f t="shared" si="4"/>
        <v>58</v>
      </c>
    </row>
    <row r="225" spans="2:9" ht="27" customHeight="1">
      <c r="B225" s="1260"/>
      <c r="C225" s="1398" t="s">
        <v>550</v>
      </c>
      <c r="D225" s="395" t="s">
        <v>549</v>
      </c>
      <c r="E225" s="805" t="s">
        <v>1781</v>
      </c>
      <c r="F225" s="749">
        <v>2</v>
      </c>
      <c r="G225" s="749">
        <v>70</v>
      </c>
      <c r="I225" s="677">
        <f t="shared" si="4"/>
        <v>25</v>
      </c>
    </row>
    <row r="226" spans="2:9" ht="27" customHeight="1">
      <c r="B226" s="1260"/>
      <c r="C226" s="1388"/>
      <c r="D226" s="395" t="s">
        <v>1635</v>
      </c>
      <c r="E226" s="805" t="s">
        <v>1782</v>
      </c>
      <c r="F226" s="749">
        <v>1</v>
      </c>
      <c r="G226" s="749">
        <v>58</v>
      </c>
      <c r="I226" s="677"/>
    </row>
    <row r="227" spans="2:9" ht="27" customHeight="1">
      <c r="B227" s="1260"/>
      <c r="C227" s="1398" t="s">
        <v>54</v>
      </c>
      <c r="D227" s="702" t="s">
        <v>551</v>
      </c>
      <c r="E227" s="818" t="s">
        <v>552</v>
      </c>
      <c r="F227" s="766">
        <v>95</v>
      </c>
      <c r="G227" s="766">
        <v>3458</v>
      </c>
      <c r="I227" s="677">
        <f>LEN(E225)</f>
        <v>30</v>
      </c>
    </row>
    <row r="228" spans="2:9" ht="27" customHeight="1">
      <c r="B228" s="1260"/>
      <c r="C228" s="1387"/>
      <c r="D228" s="678" t="s">
        <v>1638</v>
      </c>
      <c r="E228" s="793" t="s">
        <v>553</v>
      </c>
      <c r="F228" s="742">
        <v>1</v>
      </c>
      <c r="G228" s="742">
        <v>1209</v>
      </c>
      <c r="I228" s="677">
        <f t="shared" si="4"/>
        <v>33</v>
      </c>
    </row>
    <row r="229" spans="2:9" ht="40.5" customHeight="1">
      <c r="B229" s="1260"/>
      <c r="C229" s="1388"/>
      <c r="D229" s="678" t="s">
        <v>554</v>
      </c>
      <c r="E229" s="793" t="s">
        <v>670</v>
      </c>
      <c r="F229" s="742">
        <v>1</v>
      </c>
      <c r="G229" s="742">
        <v>233</v>
      </c>
      <c r="I229" s="677">
        <f t="shared" si="4"/>
        <v>27</v>
      </c>
    </row>
    <row r="230" spans="2:9" ht="27" customHeight="1">
      <c r="B230" s="1260"/>
      <c r="C230" s="1398" t="s">
        <v>55</v>
      </c>
      <c r="D230" s="376" t="s">
        <v>563</v>
      </c>
      <c r="E230" s="797" t="s">
        <v>564</v>
      </c>
      <c r="F230" s="746">
        <v>28</v>
      </c>
      <c r="G230" s="746">
        <v>1031</v>
      </c>
      <c r="I230" s="677">
        <f t="shared" si="4"/>
        <v>63</v>
      </c>
    </row>
    <row r="231" spans="2:9" ht="27" customHeight="1">
      <c r="B231" s="1260"/>
      <c r="C231" s="1388"/>
      <c r="D231" s="678" t="s">
        <v>565</v>
      </c>
      <c r="E231" s="793" t="s">
        <v>566</v>
      </c>
      <c r="F231" s="742">
        <v>1</v>
      </c>
      <c r="G231" s="742">
        <v>356</v>
      </c>
      <c r="I231" s="677">
        <f t="shared" si="4"/>
        <v>27</v>
      </c>
    </row>
    <row r="232" spans="2:9" ht="27" customHeight="1">
      <c r="B232" s="1260"/>
      <c r="C232" s="1398" t="s">
        <v>56</v>
      </c>
      <c r="D232" s="678" t="s">
        <v>387</v>
      </c>
      <c r="E232" s="793" t="s">
        <v>574</v>
      </c>
      <c r="F232" s="772">
        <v>1</v>
      </c>
      <c r="G232" s="772">
        <v>2529</v>
      </c>
      <c r="I232" s="677">
        <f t="shared" si="4"/>
        <v>31</v>
      </c>
    </row>
    <row r="233" spans="2:9" ht="27" customHeight="1">
      <c r="B233" s="1260"/>
      <c r="C233" s="1387"/>
      <c r="D233" s="678" t="s">
        <v>575</v>
      </c>
      <c r="E233" s="793" t="s">
        <v>576</v>
      </c>
      <c r="F233" s="772">
        <v>4</v>
      </c>
      <c r="G233" s="772">
        <v>48200</v>
      </c>
      <c r="I233" s="677">
        <f t="shared" si="4"/>
        <v>39</v>
      </c>
    </row>
    <row r="234" spans="2:9" ht="27" customHeight="1">
      <c r="B234" s="1260"/>
      <c r="C234" s="1388"/>
      <c r="D234" s="678" t="s">
        <v>577</v>
      </c>
      <c r="E234" s="807" t="s">
        <v>1150</v>
      </c>
      <c r="F234" s="747">
        <v>1</v>
      </c>
      <c r="G234" s="743">
        <v>361</v>
      </c>
      <c r="I234" s="677">
        <f t="shared" si="4"/>
        <v>48</v>
      </c>
    </row>
    <row r="235" spans="2:9" s="677" customFormat="1" ht="27" customHeight="1">
      <c r="B235" s="1260"/>
      <c r="C235" s="732" t="s">
        <v>252</v>
      </c>
      <c r="D235" s="854" t="s">
        <v>1152</v>
      </c>
      <c r="E235" s="395" t="s">
        <v>1650</v>
      </c>
      <c r="F235" s="856">
        <v>4</v>
      </c>
      <c r="G235" s="856" t="s">
        <v>442</v>
      </c>
      <c r="I235" s="677" t="e">
        <f>LEN(#REF!)</f>
        <v>#REF!</v>
      </c>
    </row>
    <row r="236" spans="2:9" ht="27" customHeight="1">
      <c r="B236" s="1260"/>
      <c r="C236" s="962" t="s">
        <v>60</v>
      </c>
      <c r="D236" s="678" t="s">
        <v>485</v>
      </c>
      <c r="E236" s="793" t="s">
        <v>1656</v>
      </c>
      <c r="F236" s="776">
        <v>1</v>
      </c>
      <c r="G236" s="776">
        <v>86</v>
      </c>
      <c r="I236" s="677">
        <f t="shared" si="4"/>
        <v>51</v>
      </c>
    </row>
    <row r="237" spans="2:9" ht="27" customHeight="1">
      <c r="B237" s="1260"/>
      <c r="C237" s="1398" t="s">
        <v>797</v>
      </c>
      <c r="D237" s="857" t="s">
        <v>798</v>
      </c>
      <c r="E237" s="822" t="s">
        <v>799</v>
      </c>
      <c r="F237" s="773">
        <v>1</v>
      </c>
      <c r="G237" s="755">
        <v>301</v>
      </c>
      <c r="I237" s="677">
        <f t="shared" si="4"/>
        <v>50</v>
      </c>
    </row>
    <row r="238" spans="2:9" ht="53.25" customHeight="1">
      <c r="B238" s="1260"/>
      <c r="C238" s="1388"/>
      <c r="D238" s="857" t="s">
        <v>800</v>
      </c>
      <c r="E238" s="822" t="s">
        <v>801</v>
      </c>
      <c r="F238" s="773">
        <v>1</v>
      </c>
      <c r="G238" s="755">
        <v>285</v>
      </c>
      <c r="I238" s="677">
        <f t="shared" si="4"/>
        <v>43</v>
      </c>
    </row>
    <row r="239" spans="2:9" ht="27" customHeight="1">
      <c r="B239" s="1260"/>
      <c r="C239" s="962" t="s">
        <v>612</v>
      </c>
      <c r="D239" s="720" t="s">
        <v>1661</v>
      </c>
      <c r="E239" s="823" t="s">
        <v>1662</v>
      </c>
      <c r="F239" s="768">
        <v>6</v>
      </c>
      <c r="G239" s="768">
        <v>317</v>
      </c>
      <c r="I239" s="677">
        <f t="shared" si="4"/>
        <v>104</v>
      </c>
    </row>
    <row r="240" spans="2:9" ht="40.5" customHeight="1">
      <c r="B240" s="1260"/>
      <c r="C240" s="711" t="s">
        <v>1179</v>
      </c>
      <c r="D240" s="376" t="s">
        <v>387</v>
      </c>
      <c r="E240" s="797" t="s">
        <v>1180</v>
      </c>
      <c r="F240" s="858">
        <v>1</v>
      </c>
      <c r="G240" s="746">
        <v>377</v>
      </c>
      <c r="H240" s="696"/>
      <c r="I240" s="677">
        <f t="shared" si="4"/>
        <v>38</v>
      </c>
    </row>
    <row r="241" spans="2:9" s="677" customFormat="1" ht="27" customHeight="1">
      <c r="B241" s="1261"/>
      <c r="C241" s="727" t="s">
        <v>630</v>
      </c>
      <c r="D241" s="433" t="s">
        <v>631</v>
      </c>
      <c r="E241" s="824" t="s">
        <v>632</v>
      </c>
      <c r="F241" s="761">
        <v>8</v>
      </c>
      <c r="G241" s="761">
        <v>156</v>
      </c>
      <c r="H241" s="698"/>
      <c r="I241" s="677">
        <f t="shared" si="4"/>
        <v>82</v>
      </c>
    </row>
    <row r="242" spans="2:9" ht="27" customHeight="1">
      <c r="B242" s="1432" t="s">
        <v>1810</v>
      </c>
      <c r="C242" s="1432"/>
      <c r="D242" s="1432"/>
      <c r="E242" s="1432"/>
      <c r="F242" s="1432"/>
      <c r="G242" s="1432"/>
      <c r="I242" s="677" t="e">
        <f>LEN(#REF!)</f>
        <v>#REF!</v>
      </c>
    </row>
    <row r="243" spans="2:9" s="675" customFormat="1" ht="27" customHeight="1">
      <c r="B243" s="1311" t="s">
        <v>237</v>
      </c>
      <c r="C243" s="1429"/>
      <c r="D243" s="701" t="s">
        <v>149</v>
      </c>
      <c r="E243" s="816" t="s">
        <v>150</v>
      </c>
      <c r="F243" s="674" t="s">
        <v>902</v>
      </c>
      <c r="G243" s="850" t="s">
        <v>148</v>
      </c>
      <c r="I243" s="677">
        <f t="shared" ref="I243:I275" si="5">LEN(E243)</f>
        <v>5</v>
      </c>
    </row>
    <row r="244" spans="2:9" s="677" customFormat="1" ht="27" customHeight="1">
      <c r="B244" s="1419" t="s">
        <v>0</v>
      </c>
      <c r="C244" s="1420"/>
      <c r="D244" s="968" t="s">
        <v>1290</v>
      </c>
      <c r="E244" s="1057" t="s">
        <v>1291</v>
      </c>
      <c r="F244" s="1174">
        <v>1</v>
      </c>
      <c r="G244" s="1174">
        <v>602</v>
      </c>
      <c r="I244" s="677">
        <f t="shared" si="5"/>
        <v>34</v>
      </c>
    </row>
    <row r="245" spans="2:9" s="677" customFormat="1" ht="0.75" customHeight="1">
      <c r="B245" s="1172"/>
      <c r="C245" s="1173"/>
      <c r="D245" s="702"/>
      <c r="E245" s="827"/>
      <c r="F245" s="765"/>
      <c r="G245" s="765"/>
    </row>
    <row r="246" spans="2:9" s="677" customFormat="1" ht="27" customHeight="1">
      <c r="B246" s="1407" t="s">
        <v>1925</v>
      </c>
      <c r="C246" s="1408"/>
      <c r="D246" s="688" t="s">
        <v>927</v>
      </c>
      <c r="E246" s="817" t="s">
        <v>928</v>
      </c>
      <c r="F246" s="758">
        <v>11</v>
      </c>
      <c r="G246" s="758">
        <v>763</v>
      </c>
      <c r="I246" s="677">
        <f t="shared" si="5"/>
        <v>39</v>
      </c>
    </row>
    <row r="247" spans="2:9" s="677" customFormat="1" ht="27" customHeight="1">
      <c r="B247" s="1409"/>
      <c r="C247" s="1410"/>
      <c r="D247" s="678" t="s">
        <v>1292</v>
      </c>
      <c r="E247" s="797" t="s">
        <v>1293</v>
      </c>
      <c r="F247" s="746">
        <v>1</v>
      </c>
      <c r="G247" s="746">
        <v>745</v>
      </c>
      <c r="I247" s="677">
        <f t="shared" si="5"/>
        <v>54</v>
      </c>
    </row>
    <row r="248" spans="2:9" s="677" customFormat="1" ht="27" customHeight="1">
      <c r="B248" s="1411"/>
      <c r="C248" s="1412"/>
      <c r="D248" s="706" t="s">
        <v>1294</v>
      </c>
      <c r="E248" s="819" t="s">
        <v>1295</v>
      </c>
      <c r="F248" s="767">
        <v>24</v>
      </c>
      <c r="G248" s="767">
        <v>669</v>
      </c>
      <c r="I248" s="677">
        <f t="shared" si="5"/>
        <v>13</v>
      </c>
    </row>
    <row r="249" spans="2:9" s="677" customFormat="1" ht="27" customHeight="1">
      <c r="B249" s="1389" t="s">
        <v>900</v>
      </c>
      <c r="C249" s="942" t="s">
        <v>955</v>
      </c>
      <c r="D249" s="414" t="s">
        <v>389</v>
      </c>
      <c r="E249" s="826" t="s">
        <v>956</v>
      </c>
      <c r="F249" s="758">
        <v>24</v>
      </c>
      <c r="G249" s="758">
        <v>1374</v>
      </c>
      <c r="I249" s="677">
        <f t="shared" si="5"/>
        <v>37</v>
      </c>
    </row>
    <row r="250" spans="2:9" s="677" customFormat="1" ht="40.5" customHeight="1">
      <c r="B250" s="1390"/>
      <c r="C250" s="1413" t="s">
        <v>249</v>
      </c>
      <c r="D250" s="684" t="s">
        <v>965</v>
      </c>
      <c r="E250" s="798" t="s">
        <v>704</v>
      </c>
      <c r="F250" s="747">
        <v>2</v>
      </c>
      <c r="G250" s="747">
        <f>223+201</f>
        <v>424</v>
      </c>
      <c r="I250" s="677">
        <f t="shared" si="5"/>
        <v>67</v>
      </c>
    </row>
    <row r="251" spans="2:9" s="677" customFormat="1" ht="27" customHeight="1">
      <c r="B251" s="1390"/>
      <c r="C251" s="1426"/>
      <c r="D251" s="678" t="s">
        <v>1330</v>
      </c>
      <c r="E251" s="797" t="s">
        <v>1822</v>
      </c>
      <c r="F251" s="760">
        <v>1</v>
      </c>
      <c r="G251" s="760">
        <v>229</v>
      </c>
      <c r="I251" s="677">
        <f t="shared" si="5"/>
        <v>24</v>
      </c>
    </row>
    <row r="252" spans="2:9" ht="27" customHeight="1">
      <c r="B252" s="1390"/>
      <c r="C252" s="1398" t="s">
        <v>6</v>
      </c>
      <c r="D252" s="395" t="s">
        <v>1864</v>
      </c>
      <c r="E252" s="805" t="s">
        <v>1865</v>
      </c>
      <c r="F252" s="749">
        <v>1</v>
      </c>
      <c r="G252" s="749">
        <v>94</v>
      </c>
      <c r="I252" s="677">
        <f t="shared" si="5"/>
        <v>29</v>
      </c>
    </row>
    <row r="253" spans="2:9" ht="27" customHeight="1">
      <c r="B253" s="1390"/>
      <c r="C253" s="1388"/>
      <c r="D253" s="395" t="s">
        <v>413</v>
      </c>
      <c r="E253" s="800" t="s">
        <v>1866</v>
      </c>
      <c r="F253" s="749">
        <v>18</v>
      </c>
      <c r="G253" s="749">
        <v>490</v>
      </c>
      <c r="I253" s="677">
        <f t="shared" si="5"/>
        <v>27</v>
      </c>
    </row>
    <row r="254" spans="2:9" s="370" customFormat="1" ht="40.5" customHeight="1">
      <c r="B254" s="1390"/>
      <c r="C254" s="733" t="s">
        <v>862</v>
      </c>
      <c r="D254" s="376" t="s">
        <v>831</v>
      </c>
      <c r="E254" s="797" t="s">
        <v>832</v>
      </c>
      <c r="F254" s="769">
        <v>3</v>
      </c>
      <c r="G254" s="769">
        <v>49</v>
      </c>
      <c r="I254" s="677">
        <f t="shared" si="5"/>
        <v>66</v>
      </c>
    </row>
    <row r="255" spans="2:9" ht="27" customHeight="1">
      <c r="B255" s="1390"/>
      <c r="C255" s="734" t="s">
        <v>388</v>
      </c>
      <c r="D255" s="692" t="s">
        <v>389</v>
      </c>
      <c r="E255" s="807" t="s">
        <v>999</v>
      </c>
      <c r="F255" s="748">
        <v>15</v>
      </c>
      <c r="G255" s="748">
        <v>402</v>
      </c>
      <c r="I255" s="677">
        <f t="shared" si="5"/>
        <v>49</v>
      </c>
    </row>
    <row r="256" spans="2:9" s="677" customFormat="1" ht="27" customHeight="1">
      <c r="B256" s="1390"/>
      <c r="C256" s="1402" t="s">
        <v>728</v>
      </c>
      <c r="D256" s="687" t="s">
        <v>396</v>
      </c>
      <c r="E256" s="803" t="s">
        <v>1014</v>
      </c>
      <c r="F256" s="751">
        <v>23</v>
      </c>
      <c r="G256" s="751">
        <v>1106</v>
      </c>
      <c r="I256" s="677">
        <f t="shared" si="5"/>
        <v>57</v>
      </c>
    </row>
    <row r="257" spans="2:9" s="677" customFormat="1" ht="27" customHeight="1">
      <c r="B257" s="1390"/>
      <c r="C257" s="1402"/>
      <c r="D257" s="678" t="s">
        <v>1015</v>
      </c>
      <c r="E257" s="797" t="s">
        <v>1016</v>
      </c>
      <c r="F257" s="749">
        <v>1</v>
      </c>
      <c r="G257" s="749">
        <v>55</v>
      </c>
      <c r="I257" s="677">
        <f t="shared" si="5"/>
        <v>25</v>
      </c>
    </row>
    <row r="258" spans="2:9" s="677" customFormat="1" ht="27" customHeight="1">
      <c r="B258" s="1390"/>
      <c r="C258" s="1402"/>
      <c r="D258" s="678" t="s">
        <v>1017</v>
      </c>
      <c r="E258" s="797" t="s">
        <v>1018</v>
      </c>
      <c r="F258" s="749">
        <v>1</v>
      </c>
      <c r="G258" s="749">
        <v>138</v>
      </c>
      <c r="I258" s="677">
        <f t="shared" si="5"/>
        <v>31</v>
      </c>
    </row>
    <row r="259" spans="2:9" s="677" customFormat="1" ht="27" customHeight="1">
      <c r="B259" s="1390"/>
      <c r="C259" s="1402"/>
      <c r="D259" s="667" t="s">
        <v>1376</v>
      </c>
      <c r="E259" s="805" t="s">
        <v>1377</v>
      </c>
      <c r="F259" s="768">
        <v>1</v>
      </c>
      <c r="G259" s="768">
        <v>131</v>
      </c>
      <c r="I259" s="677">
        <f t="shared" si="5"/>
        <v>36</v>
      </c>
    </row>
    <row r="260" spans="2:9" ht="27" customHeight="1">
      <c r="B260" s="1391"/>
      <c r="C260" s="727" t="s">
        <v>14</v>
      </c>
      <c r="D260" s="433" t="s">
        <v>413</v>
      </c>
      <c r="E260" s="810" t="s">
        <v>414</v>
      </c>
      <c r="F260" s="863">
        <v>11</v>
      </c>
      <c r="G260" s="863">
        <v>258</v>
      </c>
      <c r="I260" s="677">
        <f t="shared" si="5"/>
        <v>34</v>
      </c>
    </row>
    <row r="261" spans="2:9" ht="27" customHeight="1">
      <c r="B261" s="1389" t="s">
        <v>893</v>
      </c>
      <c r="C261" s="735" t="s">
        <v>418</v>
      </c>
      <c r="D261" s="864" t="s">
        <v>413</v>
      </c>
      <c r="E261" s="865" t="s">
        <v>419</v>
      </c>
      <c r="F261" s="866">
        <v>44</v>
      </c>
      <c r="G261" s="866">
        <v>2132</v>
      </c>
      <c r="I261" s="677">
        <f t="shared" si="5"/>
        <v>48</v>
      </c>
    </row>
    <row r="262" spans="2:9" s="677" customFormat="1" ht="27" customHeight="1">
      <c r="B262" s="1390"/>
      <c r="C262" s="1402" t="s">
        <v>17</v>
      </c>
      <c r="D262" s="678" t="s">
        <v>1035</v>
      </c>
      <c r="E262" s="793" t="s">
        <v>1036</v>
      </c>
      <c r="F262" s="746">
        <v>11</v>
      </c>
      <c r="G262" s="746">
        <v>96</v>
      </c>
      <c r="I262" s="677">
        <f t="shared" si="5"/>
        <v>28</v>
      </c>
    </row>
    <row r="263" spans="2:9" s="677" customFormat="1" ht="27" customHeight="1">
      <c r="B263" s="1390"/>
      <c r="C263" s="1402"/>
      <c r="D263" s="678" t="s">
        <v>1426</v>
      </c>
      <c r="E263" s="797" t="s">
        <v>1427</v>
      </c>
      <c r="F263" s="774">
        <v>20</v>
      </c>
      <c r="G263" s="749">
        <v>479</v>
      </c>
      <c r="I263" s="677">
        <f t="shared" si="5"/>
        <v>28</v>
      </c>
    </row>
    <row r="264" spans="2:9" s="677" customFormat="1" ht="27" customHeight="1">
      <c r="B264" s="1390"/>
      <c r="C264" s="1402"/>
      <c r="D264" s="376" t="s">
        <v>1428</v>
      </c>
      <c r="E264" s="797" t="s">
        <v>1429</v>
      </c>
      <c r="F264" s="774">
        <v>12</v>
      </c>
      <c r="G264" s="749">
        <v>161</v>
      </c>
      <c r="I264" s="677">
        <f t="shared" si="5"/>
        <v>29</v>
      </c>
    </row>
    <row r="265" spans="2:9" ht="27" customHeight="1">
      <c r="B265" s="1390"/>
      <c r="C265" s="726" t="s">
        <v>18</v>
      </c>
      <c r="D265" s="678" t="s">
        <v>423</v>
      </c>
      <c r="E265" s="793" t="s">
        <v>1041</v>
      </c>
      <c r="F265" s="742">
        <v>1</v>
      </c>
      <c r="G265" s="742">
        <v>107</v>
      </c>
      <c r="I265" s="677">
        <f t="shared" si="5"/>
        <v>27</v>
      </c>
    </row>
    <row r="266" spans="2:9" s="677" customFormat="1" ht="27" customHeight="1">
      <c r="B266" s="1390"/>
      <c r="C266" s="1402" t="s">
        <v>20</v>
      </c>
      <c r="D266" s="376" t="s">
        <v>1048</v>
      </c>
      <c r="E266" s="797" t="s">
        <v>1049</v>
      </c>
      <c r="F266" s="746">
        <v>1</v>
      </c>
      <c r="G266" s="746">
        <v>26</v>
      </c>
      <c r="I266" s="677">
        <f t="shared" si="5"/>
        <v>40</v>
      </c>
    </row>
    <row r="267" spans="2:9" s="677" customFormat="1" ht="40.5" customHeight="1">
      <c r="B267" s="1390"/>
      <c r="C267" s="1402"/>
      <c r="D267" s="678" t="s">
        <v>1688</v>
      </c>
      <c r="E267" s="797" t="s">
        <v>1689</v>
      </c>
      <c r="F267" s="746">
        <v>1</v>
      </c>
      <c r="G267" s="746">
        <v>300</v>
      </c>
      <c r="I267" s="677">
        <f t="shared" si="5"/>
        <v>62</v>
      </c>
    </row>
    <row r="268" spans="2:9" s="677" customFormat="1" ht="27" customHeight="1">
      <c r="B268" s="1390"/>
      <c r="C268" s="1402" t="s">
        <v>1467</v>
      </c>
      <c r="D268" s="678" t="s">
        <v>1468</v>
      </c>
      <c r="E268" s="793" t="s">
        <v>1471</v>
      </c>
      <c r="F268" s="746">
        <v>8</v>
      </c>
      <c r="G268" s="746">
        <v>274</v>
      </c>
    </row>
    <row r="269" spans="2:9" s="677" customFormat="1" ht="27" customHeight="1">
      <c r="B269" s="1390"/>
      <c r="C269" s="1402"/>
      <c r="D269" s="678" t="s">
        <v>1469</v>
      </c>
      <c r="E269" s="793" t="s">
        <v>1472</v>
      </c>
      <c r="F269" s="746">
        <v>4</v>
      </c>
      <c r="G269" s="746">
        <v>84</v>
      </c>
    </row>
    <row r="270" spans="2:9" s="677" customFormat="1" ht="27" customHeight="1">
      <c r="B270" s="1391"/>
      <c r="C270" s="1403"/>
      <c r="D270" s="693" t="s">
        <v>1470</v>
      </c>
      <c r="E270" s="809" t="s">
        <v>1473</v>
      </c>
      <c r="F270" s="775">
        <v>1</v>
      </c>
      <c r="G270" s="775">
        <v>43</v>
      </c>
    </row>
    <row r="271" spans="2:9" s="677" customFormat="1" ht="0.75" customHeight="1">
      <c r="B271" s="955"/>
      <c r="C271" s="963"/>
      <c r="D271" s="702"/>
      <c r="E271" s="818"/>
      <c r="F271" s="765"/>
      <c r="G271" s="765"/>
    </row>
    <row r="272" spans="2:9" ht="27" customHeight="1">
      <c r="B272" s="1389" t="s">
        <v>1831</v>
      </c>
      <c r="C272" s="1401" t="s">
        <v>24</v>
      </c>
      <c r="D272" s="440" t="s">
        <v>413</v>
      </c>
      <c r="E272" s="851" t="s">
        <v>754</v>
      </c>
      <c r="F272" s="868">
        <v>11</v>
      </c>
      <c r="G272" s="868">
        <v>383</v>
      </c>
      <c r="I272" s="677">
        <f t="shared" si="5"/>
        <v>30</v>
      </c>
    </row>
    <row r="273" spans="2:9" ht="27" customHeight="1">
      <c r="B273" s="1390"/>
      <c r="C273" s="1399"/>
      <c r="D273" s="395" t="s">
        <v>452</v>
      </c>
      <c r="E273" s="805" t="s">
        <v>453</v>
      </c>
      <c r="F273" s="749">
        <v>4</v>
      </c>
      <c r="G273" s="749">
        <v>54</v>
      </c>
      <c r="I273" s="677">
        <f t="shared" si="5"/>
        <v>24</v>
      </c>
    </row>
    <row r="274" spans="2:9" ht="27" customHeight="1">
      <c r="B274" s="1390"/>
      <c r="C274" s="1399" t="s">
        <v>27</v>
      </c>
      <c r="D274" s="395" t="s">
        <v>413</v>
      </c>
      <c r="E274" s="805" t="s">
        <v>468</v>
      </c>
      <c r="F274" s="755">
        <v>11</v>
      </c>
      <c r="G274" s="755">
        <v>334</v>
      </c>
      <c r="I274" s="677">
        <f t="shared" si="5"/>
        <v>60</v>
      </c>
    </row>
    <row r="275" spans="2:9" ht="27" customHeight="1">
      <c r="B275" s="1390"/>
      <c r="C275" s="1399"/>
      <c r="D275" s="395" t="s">
        <v>469</v>
      </c>
      <c r="E275" s="805" t="s">
        <v>470</v>
      </c>
      <c r="F275" s="755">
        <v>11</v>
      </c>
      <c r="G275" s="755">
        <v>450</v>
      </c>
      <c r="I275" s="677">
        <f t="shared" si="5"/>
        <v>62</v>
      </c>
    </row>
    <row r="276" spans="2:9" ht="27" customHeight="1">
      <c r="B276" s="1390"/>
      <c r="C276" s="726" t="s">
        <v>30</v>
      </c>
      <c r="D276" s="678" t="s">
        <v>491</v>
      </c>
      <c r="E276" s="793" t="s">
        <v>671</v>
      </c>
      <c r="F276" s="742">
        <v>1</v>
      </c>
      <c r="G276" s="742">
        <v>15</v>
      </c>
      <c r="I276" s="677">
        <f t="shared" ref="I276:I298" si="6">LEN(E276)</f>
        <v>35</v>
      </c>
    </row>
    <row r="277" spans="2:9" s="677" customFormat="1" ht="27" customHeight="1">
      <c r="B277" s="1390"/>
      <c r="C277" s="729" t="s">
        <v>494</v>
      </c>
      <c r="D277" s="678" t="s">
        <v>495</v>
      </c>
      <c r="E277" s="797" t="s">
        <v>1531</v>
      </c>
      <c r="F277" s="749">
        <v>7</v>
      </c>
      <c r="G277" s="749">
        <v>65</v>
      </c>
      <c r="I277" s="677">
        <f t="shared" si="6"/>
        <v>20</v>
      </c>
    </row>
    <row r="278" spans="2:9" ht="27" customHeight="1">
      <c r="B278" s="1390"/>
      <c r="C278" s="962" t="s">
        <v>34</v>
      </c>
      <c r="D278" s="395" t="s">
        <v>1078</v>
      </c>
      <c r="E278" s="805" t="s">
        <v>672</v>
      </c>
      <c r="F278" s="755">
        <v>6</v>
      </c>
      <c r="G278" s="755">
        <v>106</v>
      </c>
      <c r="I278" s="677">
        <f t="shared" si="6"/>
        <v>43</v>
      </c>
    </row>
    <row r="279" spans="2:9" ht="27" customHeight="1">
      <c r="B279" s="1391"/>
      <c r="C279" s="966" t="s">
        <v>515</v>
      </c>
      <c r="D279" s="693" t="s">
        <v>413</v>
      </c>
      <c r="E279" s="809" t="s">
        <v>676</v>
      </c>
      <c r="F279" s="759">
        <v>5</v>
      </c>
      <c r="G279" s="759">
        <v>32</v>
      </c>
      <c r="I279" s="677">
        <f t="shared" si="6"/>
        <v>29</v>
      </c>
    </row>
    <row r="280" spans="2:9" ht="27" customHeight="1">
      <c r="B280" s="1389" t="s">
        <v>897</v>
      </c>
      <c r="C280" s="1401" t="s">
        <v>524</v>
      </c>
      <c r="D280" s="688" t="s">
        <v>526</v>
      </c>
      <c r="E280" s="806" t="s">
        <v>673</v>
      </c>
      <c r="F280" s="757">
        <v>5</v>
      </c>
      <c r="G280" s="757">
        <v>128</v>
      </c>
      <c r="I280" s="677">
        <f t="shared" si="6"/>
        <v>51</v>
      </c>
    </row>
    <row r="281" spans="2:9" ht="27" customHeight="1">
      <c r="B281" s="1390"/>
      <c r="C281" s="1399"/>
      <c r="D281" s="678" t="s">
        <v>527</v>
      </c>
      <c r="E281" s="793" t="s">
        <v>528</v>
      </c>
      <c r="F281" s="742">
        <v>1</v>
      </c>
      <c r="G281" s="742">
        <v>20</v>
      </c>
      <c r="I281" s="677">
        <f t="shared" si="6"/>
        <v>58</v>
      </c>
    </row>
    <row r="282" spans="2:9" ht="27" customHeight="1">
      <c r="B282" s="1390"/>
      <c r="C282" s="939" t="s">
        <v>253</v>
      </c>
      <c r="D282" s="667" t="s">
        <v>1088</v>
      </c>
      <c r="E282" s="802" t="s">
        <v>1089</v>
      </c>
      <c r="F282" s="750">
        <v>11</v>
      </c>
      <c r="G282" s="750">
        <v>296</v>
      </c>
      <c r="I282" s="677">
        <f t="shared" si="6"/>
        <v>37</v>
      </c>
    </row>
    <row r="283" spans="2:9" s="677" customFormat="1" ht="27" customHeight="1">
      <c r="B283" s="1390"/>
      <c r="C283" s="1402" t="s">
        <v>47</v>
      </c>
      <c r="D283" s="376" t="s">
        <v>438</v>
      </c>
      <c r="E283" s="797" t="s">
        <v>1595</v>
      </c>
      <c r="F283" s="749">
        <v>4</v>
      </c>
      <c r="G283" s="749">
        <v>37</v>
      </c>
      <c r="I283" s="677">
        <f t="shared" si="6"/>
        <v>57</v>
      </c>
    </row>
    <row r="284" spans="2:9" s="677" customFormat="1" ht="27" customHeight="1">
      <c r="B284" s="1390"/>
      <c r="C284" s="1402"/>
      <c r="D284" s="376" t="s">
        <v>1110</v>
      </c>
      <c r="E284" s="797" t="s">
        <v>1111</v>
      </c>
      <c r="F284" s="749">
        <v>1</v>
      </c>
      <c r="G284" s="749">
        <v>50</v>
      </c>
      <c r="I284" s="677">
        <f t="shared" si="6"/>
        <v>59</v>
      </c>
    </row>
    <row r="285" spans="2:9" s="677" customFormat="1" ht="40.5" customHeight="1">
      <c r="B285" s="1390"/>
      <c r="C285" s="1433" t="s">
        <v>1611</v>
      </c>
      <c r="D285" s="685" t="s">
        <v>1605</v>
      </c>
      <c r="E285" s="799" t="s">
        <v>1608</v>
      </c>
      <c r="F285" s="907">
        <v>6</v>
      </c>
      <c r="G285" s="907">
        <v>33</v>
      </c>
      <c r="I285" s="677">
        <f t="shared" si="6"/>
        <v>63</v>
      </c>
    </row>
    <row r="286" spans="2:9" s="677" customFormat="1" ht="53.25" customHeight="1">
      <c r="B286" s="1390"/>
      <c r="C286" s="1434"/>
      <c r="D286" s="376" t="s">
        <v>1606</v>
      </c>
      <c r="E286" s="797" t="s">
        <v>1609</v>
      </c>
      <c r="F286" s="768">
        <v>12</v>
      </c>
      <c r="G286" s="768">
        <v>59</v>
      </c>
      <c r="I286" s="677">
        <f t="shared" si="6"/>
        <v>93</v>
      </c>
    </row>
    <row r="287" spans="2:9" s="677" customFormat="1" ht="27" customHeight="1">
      <c r="B287" s="1391"/>
      <c r="C287" s="1435"/>
      <c r="D287" s="705" t="s">
        <v>1607</v>
      </c>
      <c r="E287" s="821" t="s">
        <v>1610</v>
      </c>
      <c r="F287" s="845">
        <v>12</v>
      </c>
      <c r="G287" s="845">
        <v>49</v>
      </c>
      <c r="I287" s="677">
        <f t="shared" si="6"/>
        <v>31</v>
      </c>
    </row>
    <row r="288" spans="2:9" ht="27" customHeight="1">
      <c r="B288" s="1389" t="s">
        <v>899</v>
      </c>
      <c r="C288" s="731" t="s">
        <v>52</v>
      </c>
      <c r="D288" s="688" t="s">
        <v>542</v>
      </c>
      <c r="E288" s="806" t="s">
        <v>1132</v>
      </c>
      <c r="F288" s="757">
        <v>1</v>
      </c>
      <c r="G288" s="757">
        <v>387</v>
      </c>
      <c r="I288" s="677">
        <f t="shared" si="6"/>
        <v>50</v>
      </c>
    </row>
    <row r="289" spans="2:9" ht="27" customHeight="1">
      <c r="B289" s="1390"/>
      <c r="C289" s="726" t="s">
        <v>567</v>
      </c>
      <c r="D289" s="678" t="s">
        <v>542</v>
      </c>
      <c r="E289" s="793" t="s">
        <v>674</v>
      </c>
      <c r="F289" s="742">
        <v>10</v>
      </c>
      <c r="G289" s="742">
        <v>278</v>
      </c>
      <c r="I289" s="677">
        <f t="shared" si="6"/>
        <v>41</v>
      </c>
    </row>
    <row r="290" spans="2:9" ht="81" customHeight="1">
      <c r="B290" s="1390"/>
      <c r="C290" s="726" t="s">
        <v>252</v>
      </c>
      <c r="D290" s="666" t="s">
        <v>413</v>
      </c>
      <c r="E290" s="813" t="s">
        <v>1153</v>
      </c>
      <c r="F290" s="746">
        <v>42</v>
      </c>
      <c r="G290" s="746">
        <v>733</v>
      </c>
      <c r="I290" s="677">
        <f t="shared" si="6"/>
        <v>163</v>
      </c>
    </row>
    <row r="291" spans="2:9" ht="27" customHeight="1">
      <c r="B291" s="1390"/>
      <c r="C291" s="726" t="s">
        <v>58</v>
      </c>
      <c r="D291" s="678" t="s">
        <v>589</v>
      </c>
      <c r="E291" s="793" t="s">
        <v>590</v>
      </c>
      <c r="F291" s="742">
        <v>11</v>
      </c>
      <c r="G291" s="742">
        <v>240</v>
      </c>
      <c r="I291" s="677">
        <f t="shared" si="6"/>
        <v>36</v>
      </c>
    </row>
    <row r="292" spans="2:9" ht="27" customHeight="1">
      <c r="B292" s="1390"/>
      <c r="C292" s="726" t="s">
        <v>59</v>
      </c>
      <c r="D292" s="678" t="s">
        <v>413</v>
      </c>
      <c r="E292" s="793" t="s">
        <v>604</v>
      </c>
      <c r="F292" s="742">
        <v>22</v>
      </c>
      <c r="G292" s="742">
        <v>1030</v>
      </c>
      <c r="I292" s="677">
        <f t="shared" si="6"/>
        <v>43</v>
      </c>
    </row>
    <row r="293" spans="2:9" ht="27" customHeight="1">
      <c r="B293" s="1390"/>
      <c r="C293" s="726" t="s">
        <v>60</v>
      </c>
      <c r="D293" s="376" t="s">
        <v>1169</v>
      </c>
      <c r="E293" s="797" t="s">
        <v>1170</v>
      </c>
      <c r="F293" s="776">
        <v>12</v>
      </c>
      <c r="G293" s="776">
        <v>343</v>
      </c>
      <c r="I293" s="677">
        <f t="shared" si="6"/>
        <v>30</v>
      </c>
    </row>
    <row r="294" spans="2:9" ht="27" customHeight="1">
      <c r="B294" s="1390"/>
      <c r="C294" s="726" t="s">
        <v>797</v>
      </c>
      <c r="D294" s="720" t="s">
        <v>413</v>
      </c>
      <c r="E294" s="793" t="s">
        <v>1173</v>
      </c>
      <c r="F294" s="867">
        <v>11</v>
      </c>
      <c r="G294" s="742">
        <v>185</v>
      </c>
      <c r="I294" s="677">
        <f t="shared" si="6"/>
        <v>59</v>
      </c>
    </row>
    <row r="295" spans="2:9" ht="27" customHeight="1">
      <c r="B295" s="1390"/>
      <c r="C295" s="726" t="s">
        <v>613</v>
      </c>
      <c r="D295" s="720" t="s">
        <v>413</v>
      </c>
      <c r="E295" s="793" t="s">
        <v>675</v>
      </c>
      <c r="F295" s="768">
        <v>24</v>
      </c>
      <c r="G295" s="768">
        <v>576</v>
      </c>
      <c r="I295" s="677">
        <f t="shared" si="6"/>
        <v>43</v>
      </c>
    </row>
    <row r="296" spans="2:9" s="677" customFormat="1" ht="40.5" customHeight="1">
      <c r="B296" s="1391"/>
      <c r="C296" s="875" t="s">
        <v>1179</v>
      </c>
      <c r="D296" s="1018" t="s">
        <v>1181</v>
      </c>
      <c r="E296" s="821" t="s">
        <v>1182</v>
      </c>
      <c r="F296" s="1019">
        <v>11</v>
      </c>
      <c r="G296" s="775">
        <v>680</v>
      </c>
      <c r="I296" s="677">
        <f t="shared" si="6"/>
        <v>81</v>
      </c>
    </row>
    <row r="297" spans="2:9" s="677" customFormat="1" ht="0.75" customHeight="1">
      <c r="B297" s="955"/>
      <c r="C297" s="961"/>
      <c r="D297" s="1016"/>
      <c r="E297" s="827"/>
      <c r="F297" s="1017"/>
      <c r="G297" s="765"/>
    </row>
    <row r="298" spans="2:9" ht="40.5" customHeight="1">
      <c r="B298" s="878" t="s">
        <v>1834</v>
      </c>
      <c r="C298" s="949" t="s">
        <v>256</v>
      </c>
      <c r="D298" s="908" t="s">
        <v>802</v>
      </c>
      <c r="E298" s="909" t="s">
        <v>809</v>
      </c>
      <c r="F298" s="893">
        <v>11</v>
      </c>
      <c r="G298" s="893">
        <v>174</v>
      </c>
      <c r="I298" s="677">
        <f t="shared" si="6"/>
        <v>69</v>
      </c>
    </row>
    <row r="299" spans="2:9" ht="27" customHeight="1">
      <c r="B299" s="1432" t="s">
        <v>1811</v>
      </c>
      <c r="C299" s="1432"/>
      <c r="D299" s="1432"/>
      <c r="E299" s="1432"/>
      <c r="F299" s="1432"/>
      <c r="G299" s="1432"/>
      <c r="I299" s="677" t="e">
        <f>LEN(#REF!)</f>
        <v>#REF!</v>
      </c>
    </row>
    <row r="300" spans="2:9" s="895" customFormat="1" ht="27" customHeight="1">
      <c r="B300" s="1280" t="s">
        <v>237</v>
      </c>
      <c r="C300" s="1282"/>
      <c r="D300" s="936" t="s">
        <v>149</v>
      </c>
      <c r="E300" s="888" t="s">
        <v>150</v>
      </c>
      <c r="F300" s="892" t="s">
        <v>902</v>
      </c>
      <c r="G300" s="890" t="s">
        <v>148</v>
      </c>
      <c r="I300" s="896">
        <f t="shared" ref="I300:I359" si="7">LEN(E300)</f>
        <v>5</v>
      </c>
    </row>
    <row r="301" spans="2:9" s="677" customFormat="1" ht="27" customHeight="1">
      <c r="B301" s="1407" t="s">
        <v>0</v>
      </c>
      <c r="C301" s="1408"/>
      <c r="D301" s="688" t="s">
        <v>929</v>
      </c>
      <c r="E301" s="817" t="s">
        <v>930</v>
      </c>
      <c r="F301" s="758">
        <v>4</v>
      </c>
      <c r="G301" s="758">
        <v>69</v>
      </c>
      <c r="I301" s="677">
        <f t="shared" si="7"/>
        <v>28</v>
      </c>
    </row>
    <row r="302" spans="2:9" s="677" customFormat="1" ht="27" customHeight="1">
      <c r="B302" s="1409"/>
      <c r="C302" s="1410"/>
      <c r="D302" s="376" t="s">
        <v>1296</v>
      </c>
      <c r="E302" s="797" t="s">
        <v>1297</v>
      </c>
      <c r="F302" s="746">
        <v>1</v>
      </c>
      <c r="G302" s="746">
        <v>11</v>
      </c>
      <c r="I302" s="677">
        <f t="shared" si="7"/>
        <v>34</v>
      </c>
    </row>
    <row r="303" spans="2:9" s="677" customFormat="1" ht="27" customHeight="1">
      <c r="B303" s="1411"/>
      <c r="C303" s="1412"/>
      <c r="D303" s="705" t="s">
        <v>1298</v>
      </c>
      <c r="E303" s="821" t="s">
        <v>1299</v>
      </c>
      <c r="F303" s="775">
        <v>1</v>
      </c>
      <c r="G303" s="775">
        <v>16</v>
      </c>
      <c r="I303" s="677">
        <f t="shared" si="7"/>
        <v>45</v>
      </c>
    </row>
    <row r="304" spans="2:9" ht="27" customHeight="1">
      <c r="B304" s="1416" t="s">
        <v>896</v>
      </c>
      <c r="C304" s="735" t="s">
        <v>4</v>
      </c>
      <c r="D304" s="414" t="s">
        <v>957</v>
      </c>
      <c r="E304" s="817" t="s">
        <v>958</v>
      </c>
      <c r="F304" s="758">
        <v>74</v>
      </c>
      <c r="G304" s="758">
        <v>527</v>
      </c>
      <c r="I304" s="677">
        <f t="shared" si="7"/>
        <v>35</v>
      </c>
    </row>
    <row r="305" spans="2:9" ht="27" customHeight="1">
      <c r="B305" s="1417"/>
      <c r="C305" s="729" t="s">
        <v>249</v>
      </c>
      <c r="D305" s="678" t="s">
        <v>966</v>
      </c>
      <c r="E305" s="793" t="s">
        <v>705</v>
      </c>
      <c r="F305" s="742">
        <v>1</v>
      </c>
      <c r="G305" s="742">
        <v>6115</v>
      </c>
      <c r="I305" s="677">
        <f t="shared" si="7"/>
        <v>54</v>
      </c>
    </row>
    <row r="306" spans="2:9" ht="27" customHeight="1">
      <c r="B306" s="1417"/>
      <c r="C306" s="726" t="s">
        <v>10</v>
      </c>
      <c r="D306" s="678" t="s">
        <v>390</v>
      </c>
      <c r="E306" s="793" t="s">
        <v>391</v>
      </c>
      <c r="F306" s="742">
        <v>17</v>
      </c>
      <c r="G306" s="742">
        <v>223</v>
      </c>
      <c r="I306" s="677">
        <f t="shared" si="7"/>
        <v>50</v>
      </c>
    </row>
    <row r="307" spans="2:9" ht="40.5" customHeight="1">
      <c r="B307" s="1417"/>
      <c r="C307" s="940" t="s">
        <v>11</v>
      </c>
      <c r="D307" s="416" t="s">
        <v>397</v>
      </c>
      <c r="E307" s="804" t="s">
        <v>398</v>
      </c>
      <c r="F307" s="752">
        <v>13</v>
      </c>
      <c r="G307" s="752">
        <v>90756</v>
      </c>
      <c r="I307" s="677">
        <f t="shared" si="7"/>
        <v>70</v>
      </c>
    </row>
    <row r="308" spans="2:9" ht="40.5" customHeight="1">
      <c r="B308" s="1417"/>
      <c r="C308" s="939" t="s">
        <v>404</v>
      </c>
      <c r="D308" s="395" t="s">
        <v>732</v>
      </c>
      <c r="E308" s="805" t="s">
        <v>1394</v>
      </c>
      <c r="F308" s="749">
        <v>11</v>
      </c>
      <c r="G308" s="749">
        <v>1092</v>
      </c>
      <c r="I308" s="677">
        <f t="shared" si="7"/>
        <v>64</v>
      </c>
    </row>
    <row r="309" spans="2:9" ht="27" customHeight="1">
      <c r="B309" s="1417"/>
      <c r="C309" s="1399" t="s">
        <v>14</v>
      </c>
      <c r="D309" s="395" t="s">
        <v>415</v>
      </c>
      <c r="E309" s="805" t="s">
        <v>1027</v>
      </c>
      <c r="F309" s="776">
        <v>3</v>
      </c>
      <c r="G309" s="776">
        <v>100</v>
      </c>
      <c r="I309" s="677">
        <f t="shared" si="7"/>
        <v>40</v>
      </c>
    </row>
    <row r="310" spans="2:9" ht="27" customHeight="1">
      <c r="B310" s="1418"/>
      <c r="C310" s="1400"/>
      <c r="D310" s="433" t="s">
        <v>677</v>
      </c>
      <c r="E310" s="810" t="s">
        <v>1886</v>
      </c>
      <c r="F310" s="863">
        <v>20</v>
      </c>
      <c r="G310" s="863">
        <v>517</v>
      </c>
      <c r="I310" s="677">
        <f t="shared" si="7"/>
        <v>39</v>
      </c>
    </row>
    <row r="311" spans="2:9" ht="27" customHeight="1">
      <c r="B311" s="1416" t="s">
        <v>1042</v>
      </c>
      <c r="C311" s="1401" t="s">
        <v>19</v>
      </c>
      <c r="D311" s="688" t="s">
        <v>1448</v>
      </c>
      <c r="E311" s="806" t="s">
        <v>1449</v>
      </c>
      <c r="F311" s="868">
        <v>3</v>
      </c>
      <c r="G311" s="868">
        <v>23</v>
      </c>
      <c r="I311" s="677">
        <f t="shared" si="7"/>
        <v>37</v>
      </c>
    </row>
    <row r="312" spans="2:9" ht="27" customHeight="1">
      <c r="B312" s="1417"/>
      <c r="C312" s="1399"/>
      <c r="D312" s="678" t="s">
        <v>1450</v>
      </c>
      <c r="E312" s="793" t="s">
        <v>1451</v>
      </c>
      <c r="F312" s="749">
        <v>3</v>
      </c>
      <c r="G312" s="749">
        <v>27</v>
      </c>
      <c r="I312" s="677">
        <f t="shared" si="7"/>
        <v>36</v>
      </c>
    </row>
    <row r="313" spans="2:9" ht="27" customHeight="1">
      <c r="B313" s="1417"/>
      <c r="C313" s="1399"/>
      <c r="D313" s="678" t="s">
        <v>1452</v>
      </c>
      <c r="E313" s="793" t="s">
        <v>1453</v>
      </c>
      <c r="F313" s="749">
        <v>3</v>
      </c>
      <c r="G313" s="749">
        <v>36</v>
      </c>
      <c r="I313" s="677">
        <f t="shared" si="7"/>
        <v>39</v>
      </c>
    </row>
    <row r="314" spans="2:9" s="677" customFormat="1" ht="27" customHeight="1">
      <c r="B314" s="1417"/>
      <c r="C314" s="1402" t="s">
        <v>20</v>
      </c>
      <c r="D314" s="869" t="s">
        <v>1690</v>
      </c>
      <c r="E314" s="797" t="s">
        <v>1691</v>
      </c>
      <c r="F314" s="746">
        <v>283</v>
      </c>
      <c r="G314" s="746">
        <v>3796</v>
      </c>
      <c r="I314" s="677">
        <f t="shared" si="7"/>
        <v>43</v>
      </c>
    </row>
    <row r="315" spans="2:9" s="677" customFormat="1" ht="27" customHeight="1">
      <c r="B315" s="1417"/>
      <c r="C315" s="1402"/>
      <c r="D315" s="376" t="s">
        <v>1050</v>
      </c>
      <c r="E315" s="797" t="s">
        <v>1692</v>
      </c>
      <c r="F315" s="746">
        <v>291</v>
      </c>
      <c r="G315" s="746">
        <v>2382</v>
      </c>
      <c r="I315" s="677">
        <f t="shared" si="7"/>
        <v>54</v>
      </c>
    </row>
    <row r="316" spans="2:9" s="677" customFormat="1" ht="27" customHeight="1">
      <c r="B316" s="1417"/>
      <c r="C316" s="1402"/>
      <c r="D316" s="376" t="s">
        <v>1693</v>
      </c>
      <c r="E316" s="797" t="s">
        <v>1694</v>
      </c>
      <c r="F316" s="746">
        <v>1</v>
      </c>
      <c r="G316" s="746">
        <v>57</v>
      </c>
      <c r="I316" s="677">
        <f t="shared" si="7"/>
        <v>13</v>
      </c>
    </row>
    <row r="317" spans="2:9" ht="27" customHeight="1">
      <c r="B317" s="1418"/>
      <c r="C317" s="727" t="s">
        <v>27</v>
      </c>
      <c r="D317" s="433" t="s">
        <v>471</v>
      </c>
      <c r="E317" s="810" t="s">
        <v>472</v>
      </c>
      <c r="F317" s="761">
        <v>2591</v>
      </c>
      <c r="G317" s="761">
        <v>46171</v>
      </c>
      <c r="I317" s="677">
        <f t="shared" si="7"/>
        <v>42</v>
      </c>
    </row>
    <row r="318" spans="2:9" ht="27" customHeight="1">
      <c r="B318" s="1259" t="s">
        <v>1912</v>
      </c>
      <c r="C318" s="938" t="s">
        <v>40</v>
      </c>
      <c r="D318" s="707" t="s">
        <v>1553</v>
      </c>
      <c r="E318" s="828" t="s">
        <v>1554</v>
      </c>
      <c r="F318" s="777">
        <v>67</v>
      </c>
      <c r="G318" s="777">
        <v>3178</v>
      </c>
      <c r="I318" s="677">
        <f t="shared" si="7"/>
        <v>21</v>
      </c>
    </row>
    <row r="319" spans="2:9" ht="27" customHeight="1">
      <c r="B319" s="1260"/>
      <c r="C319" s="937" t="s">
        <v>903</v>
      </c>
      <c r="D319" s="667" t="s">
        <v>1555</v>
      </c>
      <c r="E319" s="802" t="s">
        <v>1556</v>
      </c>
      <c r="F319" s="750">
        <v>24</v>
      </c>
      <c r="G319" s="750">
        <v>706</v>
      </c>
      <c r="I319" s="677">
        <f t="shared" si="7"/>
        <v>19</v>
      </c>
    </row>
    <row r="320" spans="2:9" ht="27" customHeight="1">
      <c r="B320" s="1260"/>
      <c r="C320" s="726" t="s">
        <v>239</v>
      </c>
      <c r="D320" s="395" t="s">
        <v>502</v>
      </c>
      <c r="E320" s="805" t="s">
        <v>518</v>
      </c>
      <c r="F320" s="755">
        <v>19</v>
      </c>
      <c r="G320" s="755">
        <v>1144</v>
      </c>
      <c r="I320" s="677">
        <f t="shared" si="7"/>
        <v>37</v>
      </c>
    </row>
    <row r="321" spans="2:9" ht="27" customHeight="1">
      <c r="B321" s="1261"/>
      <c r="C321" s="730" t="s">
        <v>1724</v>
      </c>
      <c r="D321" s="438" t="s">
        <v>732</v>
      </c>
      <c r="E321" s="805" t="s">
        <v>518</v>
      </c>
      <c r="F321" s="778">
        <v>3</v>
      </c>
      <c r="G321" s="778">
        <v>85</v>
      </c>
      <c r="I321" s="677"/>
    </row>
    <row r="322" spans="2:9" ht="40.5" customHeight="1">
      <c r="B322" s="1259" t="s">
        <v>1832</v>
      </c>
      <c r="C322" s="959" t="s">
        <v>54</v>
      </c>
      <c r="D322" s="688" t="s">
        <v>1639</v>
      </c>
      <c r="E322" s="806" t="s">
        <v>1640</v>
      </c>
      <c r="F322" s="757">
        <v>1</v>
      </c>
      <c r="G322" s="757">
        <v>10</v>
      </c>
      <c r="I322" s="677">
        <f t="shared" si="7"/>
        <v>41</v>
      </c>
    </row>
    <row r="323" spans="2:9" ht="27" customHeight="1">
      <c r="B323" s="1260"/>
      <c r="C323" s="1398" t="s">
        <v>58</v>
      </c>
      <c r="D323" s="692" t="s">
        <v>591</v>
      </c>
      <c r="E323" s="807" t="s">
        <v>592</v>
      </c>
      <c r="F323" s="748">
        <v>22</v>
      </c>
      <c r="G323" s="748">
        <v>1567</v>
      </c>
      <c r="I323" s="677">
        <f t="shared" si="7"/>
        <v>37</v>
      </c>
    </row>
    <row r="324" spans="2:9" ht="27" customHeight="1">
      <c r="B324" s="1261"/>
      <c r="C324" s="1397"/>
      <c r="D324" s="693" t="s">
        <v>593</v>
      </c>
      <c r="E324" s="809" t="s">
        <v>594</v>
      </c>
      <c r="F324" s="759">
        <v>6</v>
      </c>
      <c r="G324" s="759">
        <v>119</v>
      </c>
      <c r="I324" s="677">
        <f t="shared" si="7"/>
        <v>29</v>
      </c>
    </row>
    <row r="325" spans="2:9" ht="0.75" customHeight="1">
      <c r="B325" s="948"/>
      <c r="C325" s="957"/>
      <c r="D325" s="702"/>
      <c r="E325" s="818"/>
      <c r="F325" s="766"/>
      <c r="G325" s="766"/>
      <c r="I325" s="677"/>
    </row>
    <row r="326" spans="2:9" ht="27" customHeight="1">
      <c r="B326" s="1259" t="s">
        <v>1836</v>
      </c>
      <c r="C326" s="965" t="s">
        <v>1909</v>
      </c>
      <c r="D326" s="688" t="s">
        <v>595</v>
      </c>
      <c r="E326" s="806" t="s">
        <v>596</v>
      </c>
      <c r="F326" s="757">
        <v>2</v>
      </c>
      <c r="G326" s="757">
        <v>48</v>
      </c>
      <c r="I326" s="677">
        <f t="shared" si="7"/>
        <v>36</v>
      </c>
    </row>
    <row r="327" spans="2:9" s="677" customFormat="1" ht="27" customHeight="1">
      <c r="B327" s="1261"/>
      <c r="C327" s="736" t="s">
        <v>849</v>
      </c>
      <c r="D327" s="708" t="s">
        <v>1205</v>
      </c>
      <c r="E327" s="829" t="s">
        <v>1206</v>
      </c>
      <c r="F327" s="767">
        <v>2</v>
      </c>
      <c r="G327" s="767">
        <v>140</v>
      </c>
      <c r="H327" s="709"/>
      <c r="I327" s="677">
        <f t="shared" si="7"/>
        <v>33</v>
      </c>
    </row>
    <row r="328" spans="2:9" ht="27" customHeight="1">
      <c r="B328" s="1432" t="s">
        <v>1812</v>
      </c>
      <c r="C328" s="1432"/>
      <c r="D328" s="1432"/>
      <c r="E328" s="1432"/>
      <c r="F328" s="1432"/>
      <c r="G328" s="1432"/>
      <c r="I328" s="677">
        <f t="shared" si="7"/>
        <v>0</v>
      </c>
    </row>
    <row r="329" spans="2:9" s="895" customFormat="1" ht="27" customHeight="1">
      <c r="B329" s="1280" t="s">
        <v>237</v>
      </c>
      <c r="C329" s="1282"/>
      <c r="D329" s="936" t="s">
        <v>149</v>
      </c>
      <c r="E329" s="888" t="s">
        <v>150</v>
      </c>
      <c r="F329" s="892" t="s">
        <v>902</v>
      </c>
      <c r="G329" s="890" t="s">
        <v>148</v>
      </c>
      <c r="I329" s="896">
        <f t="shared" si="7"/>
        <v>5</v>
      </c>
    </row>
    <row r="330" spans="2:9" ht="27" customHeight="1">
      <c r="B330" s="1419" t="s">
        <v>0</v>
      </c>
      <c r="C330" s="1420"/>
      <c r="D330" s="688" t="s">
        <v>931</v>
      </c>
      <c r="E330" s="806" t="s">
        <v>932</v>
      </c>
      <c r="F330" s="757">
        <v>1</v>
      </c>
      <c r="G330" s="757">
        <v>71</v>
      </c>
      <c r="I330" s="677">
        <f t="shared" si="7"/>
        <v>50</v>
      </c>
    </row>
    <row r="331" spans="2:9" ht="27" customHeight="1">
      <c r="B331" s="1392" t="s">
        <v>1913</v>
      </c>
      <c r="C331" s="1401" t="s">
        <v>4</v>
      </c>
      <c r="D331" s="688" t="s">
        <v>337</v>
      </c>
      <c r="E331" s="806" t="s">
        <v>336</v>
      </c>
      <c r="F331" s="757">
        <v>5</v>
      </c>
      <c r="G331" s="757">
        <v>260</v>
      </c>
      <c r="I331" s="677">
        <f t="shared" si="7"/>
        <v>42</v>
      </c>
    </row>
    <row r="332" spans="2:9" ht="27" customHeight="1">
      <c r="B332" s="1430"/>
      <c r="C332" s="1399"/>
      <c r="D332" s="678" t="s">
        <v>331</v>
      </c>
      <c r="E332" s="793" t="s">
        <v>333</v>
      </c>
      <c r="F332" s="742">
        <v>5</v>
      </c>
      <c r="G332" s="742">
        <v>450</v>
      </c>
      <c r="I332" s="677">
        <f t="shared" si="7"/>
        <v>47</v>
      </c>
    </row>
    <row r="333" spans="2:9" s="677" customFormat="1" ht="27" customHeight="1">
      <c r="B333" s="1430"/>
      <c r="C333" s="940" t="s">
        <v>12</v>
      </c>
      <c r="D333" s="678" t="s">
        <v>337</v>
      </c>
      <c r="E333" s="793" t="s">
        <v>400</v>
      </c>
      <c r="F333" s="749">
        <v>5</v>
      </c>
      <c r="G333" s="749">
        <v>254</v>
      </c>
      <c r="I333" s="677">
        <f t="shared" si="7"/>
        <v>45</v>
      </c>
    </row>
    <row r="334" spans="2:9" ht="27" customHeight="1">
      <c r="B334" s="1393"/>
      <c r="C334" s="727" t="s">
        <v>14</v>
      </c>
      <c r="D334" s="433" t="s">
        <v>337</v>
      </c>
      <c r="E334" s="810" t="s">
        <v>336</v>
      </c>
      <c r="F334" s="761">
        <v>5</v>
      </c>
      <c r="G334" s="761">
        <v>260</v>
      </c>
      <c r="I334" s="677">
        <f t="shared" si="7"/>
        <v>42</v>
      </c>
    </row>
    <row r="335" spans="2:9" s="677" customFormat="1" ht="27" customHeight="1">
      <c r="B335" s="1416" t="s">
        <v>1042</v>
      </c>
      <c r="C335" s="1415" t="s">
        <v>20</v>
      </c>
      <c r="D335" s="688" t="s">
        <v>1051</v>
      </c>
      <c r="E335" s="817" t="s">
        <v>1052</v>
      </c>
      <c r="F335" s="758">
        <v>5</v>
      </c>
      <c r="G335" s="758">
        <v>280</v>
      </c>
      <c r="I335" s="677">
        <f t="shared" si="7"/>
        <v>45</v>
      </c>
    </row>
    <row r="336" spans="2:9" s="677" customFormat="1" ht="27" customHeight="1">
      <c r="B336" s="1417"/>
      <c r="C336" s="1402"/>
      <c r="D336" s="870" t="s">
        <v>1695</v>
      </c>
      <c r="E336" s="797" t="s">
        <v>1696</v>
      </c>
      <c r="F336" s="746">
        <v>1</v>
      </c>
      <c r="G336" s="746">
        <v>107</v>
      </c>
      <c r="I336" s="677">
        <f t="shared" si="7"/>
        <v>28</v>
      </c>
    </row>
    <row r="337" spans="2:9" s="677" customFormat="1" ht="27" customHeight="1">
      <c r="B337" s="1417"/>
      <c r="C337" s="940" t="s">
        <v>21</v>
      </c>
      <c r="D337" s="376" t="s">
        <v>1474</v>
      </c>
      <c r="E337" s="797" t="s">
        <v>1475</v>
      </c>
      <c r="F337" s="746">
        <v>1</v>
      </c>
      <c r="G337" s="746">
        <v>153</v>
      </c>
      <c r="I337" s="677">
        <f t="shared" si="7"/>
        <v>45</v>
      </c>
    </row>
    <row r="338" spans="2:9" s="677" customFormat="1" ht="27" customHeight="1">
      <c r="B338" s="1417"/>
      <c r="C338" s="729" t="s">
        <v>23</v>
      </c>
      <c r="D338" s="376" t="s">
        <v>486</v>
      </c>
      <c r="E338" s="797" t="s">
        <v>1903</v>
      </c>
      <c r="F338" s="746">
        <v>1</v>
      </c>
      <c r="G338" s="746">
        <v>162</v>
      </c>
    </row>
    <row r="339" spans="2:9" ht="27" customHeight="1">
      <c r="B339" s="1417"/>
      <c r="C339" s="726" t="s">
        <v>29</v>
      </c>
      <c r="D339" s="395" t="s">
        <v>486</v>
      </c>
      <c r="E339" s="805" t="s">
        <v>678</v>
      </c>
      <c r="F339" s="755">
        <v>1</v>
      </c>
      <c r="G339" s="755">
        <v>162</v>
      </c>
      <c r="I339" s="677">
        <f t="shared" si="7"/>
        <v>37</v>
      </c>
    </row>
    <row r="340" spans="2:9" ht="27" customHeight="1">
      <c r="B340" s="1417"/>
      <c r="C340" s="726" t="s">
        <v>32</v>
      </c>
      <c r="D340" s="395" t="s">
        <v>758</v>
      </c>
      <c r="E340" s="805" t="s">
        <v>759</v>
      </c>
      <c r="F340" s="755">
        <v>1</v>
      </c>
      <c r="G340" s="755">
        <v>11</v>
      </c>
      <c r="I340" s="677">
        <f t="shared" si="7"/>
        <v>33</v>
      </c>
    </row>
    <row r="341" spans="2:9" s="677" customFormat="1" ht="27" customHeight="1">
      <c r="B341" s="1417"/>
      <c r="C341" s="729" t="s">
        <v>1075</v>
      </c>
      <c r="D341" s="376" t="s">
        <v>1076</v>
      </c>
      <c r="E341" s="797" t="s">
        <v>1077</v>
      </c>
      <c r="F341" s="746">
        <v>1</v>
      </c>
      <c r="G341" s="746">
        <v>17</v>
      </c>
      <c r="I341" s="677">
        <f t="shared" si="7"/>
        <v>40</v>
      </c>
    </row>
    <row r="342" spans="2:9" s="677" customFormat="1" ht="27" customHeight="1">
      <c r="B342" s="1418"/>
      <c r="C342" s="842" t="s">
        <v>1547</v>
      </c>
      <c r="D342" s="705" t="s">
        <v>758</v>
      </c>
      <c r="E342" s="821" t="s">
        <v>1548</v>
      </c>
      <c r="F342" s="775">
        <v>1</v>
      </c>
      <c r="G342" s="775">
        <v>11</v>
      </c>
    </row>
    <row r="343" spans="2:9" ht="27" customHeight="1">
      <c r="B343" s="1416" t="s">
        <v>897</v>
      </c>
      <c r="C343" s="731" t="s">
        <v>40</v>
      </c>
      <c r="D343" s="707" t="s">
        <v>1557</v>
      </c>
      <c r="E343" s="828" t="s">
        <v>1558</v>
      </c>
      <c r="F343" s="777">
        <v>10</v>
      </c>
      <c r="G343" s="777">
        <v>317</v>
      </c>
      <c r="I343" s="677">
        <f t="shared" si="7"/>
        <v>42</v>
      </c>
    </row>
    <row r="344" spans="2:9" ht="27" customHeight="1">
      <c r="B344" s="1417"/>
      <c r="C344" s="726" t="s">
        <v>42</v>
      </c>
      <c r="D344" s="678" t="s">
        <v>517</v>
      </c>
      <c r="E344" s="793" t="s">
        <v>521</v>
      </c>
      <c r="F344" s="742">
        <v>12</v>
      </c>
      <c r="G344" s="742">
        <v>655</v>
      </c>
      <c r="I344" s="677">
        <f t="shared" si="7"/>
        <v>50</v>
      </c>
    </row>
    <row r="345" spans="2:9" ht="27" customHeight="1">
      <c r="B345" s="1417"/>
      <c r="C345" s="726" t="s">
        <v>43</v>
      </c>
      <c r="D345" s="395" t="s">
        <v>517</v>
      </c>
      <c r="E345" s="805" t="s">
        <v>1575</v>
      </c>
      <c r="F345" s="749">
        <v>1</v>
      </c>
      <c r="G345" s="749">
        <v>99</v>
      </c>
      <c r="I345" s="677">
        <f t="shared" si="7"/>
        <v>55</v>
      </c>
    </row>
    <row r="346" spans="2:9" ht="27" customHeight="1">
      <c r="B346" s="1417"/>
      <c r="C346" s="726" t="s">
        <v>524</v>
      </c>
      <c r="D346" s="678" t="s">
        <v>517</v>
      </c>
      <c r="E346" s="793" t="s">
        <v>679</v>
      </c>
      <c r="F346" s="742">
        <v>12</v>
      </c>
      <c r="G346" s="742">
        <v>658</v>
      </c>
      <c r="I346" s="677">
        <f t="shared" si="7"/>
        <v>19</v>
      </c>
    </row>
    <row r="347" spans="2:9" ht="27" customHeight="1">
      <c r="B347" s="1418"/>
      <c r="C347" s="727" t="s">
        <v>46</v>
      </c>
      <c r="D347" s="710" t="s">
        <v>1090</v>
      </c>
      <c r="E347" s="830" t="s">
        <v>1091</v>
      </c>
      <c r="F347" s="779">
        <v>3</v>
      </c>
      <c r="G347" s="779">
        <v>88</v>
      </c>
      <c r="I347" s="677">
        <f t="shared" si="7"/>
        <v>47</v>
      </c>
    </row>
    <row r="348" spans="2:9" s="677" customFormat="1" ht="27" customHeight="1">
      <c r="B348" s="1389" t="s">
        <v>899</v>
      </c>
      <c r="C348" s="960" t="s">
        <v>556</v>
      </c>
      <c r="D348" s="911" t="s">
        <v>578</v>
      </c>
      <c r="E348" s="905" t="s">
        <v>579</v>
      </c>
      <c r="F348" s="906">
        <v>1</v>
      </c>
      <c r="G348" s="906">
        <v>5200</v>
      </c>
      <c r="I348" s="677">
        <f t="shared" si="7"/>
        <v>18</v>
      </c>
    </row>
    <row r="349" spans="2:9" ht="27" customHeight="1">
      <c r="B349" s="1390"/>
      <c r="C349" s="726" t="s">
        <v>56</v>
      </c>
      <c r="D349" s="678" t="s">
        <v>578</v>
      </c>
      <c r="E349" s="793" t="s">
        <v>579</v>
      </c>
      <c r="F349" s="742">
        <v>1</v>
      </c>
      <c r="G349" s="748">
        <v>5200</v>
      </c>
      <c r="I349" s="677">
        <f t="shared" si="7"/>
        <v>18</v>
      </c>
    </row>
    <row r="350" spans="2:9" ht="27" customHeight="1">
      <c r="B350" s="1390"/>
      <c r="C350" s="726" t="s">
        <v>1164</v>
      </c>
      <c r="D350" s="376" t="s">
        <v>578</v>
      </c>
      <c r="E350" s="797" t="s">
        <v>579</v>
      </c>
      <c r="F350" s="746">
        <v>1</v>
      </c>
      <c r="G350" s="746">
        <v>5200</v>
      </c>
      <c r="I350" s="677">
        <f t="shared" si="7"/>
        <v>18</v>
      </c>
    </row>
    <row r="351" spans="2:9" ht="27" customHeight="1">
      <c r="B351" s="1390"/>
      <c r="C351" s="728" t="s">
        <v>255</v>
      </c>
      <c r="D351" s="692" t="s">
        <v>605</v>
      </c>
      <c r="E351" s="807" t="s">
        <v>1227</v>
      </c>
      <c r="F351" s="748">
        <v>1</v>
      </c>
      <c r="G351" s="748">
        <v>6000</v>
      </c>
      <c r="I351" s="677">
        <f t="shared" si="7"/>
        <v>18</v>
      </c>
    </row>
    <row r="352" spans="2:9" s="677" customFormat="1" ht="27" customHeight="1">
      <c r="B352" s="1390"/>
      <c r="C352" s="711" t="s">
        <v>1171</v>
      </c>
      <c r="D352" s="685" t="s">
        <v>605</v>
      </c>
      <c r="E352" s="797" t="s">
        <v>579</v>
      </c>
      <c r="F352" s="746">
        <v>1</v>
      </c>
      <c r="G352" s="746">
        <v>6000</v>
      </c>
      <c r="I352" s="677">
        <f t="shared" si="7"/>
        <v>18</v>
      </c>
    </row>
    <row r="353" spans="1:9" ht="27" customHeight="1">
      <c r="B353" s="1390"/>
      <c r="C353" s="728" t="s">
        <v>613</v>
      </c>
      <c r="D353" s="692" t="s">
        <v>614</v>
      </c>
      <c r="E353" s="807" t="s">
        <v>1175</v>
      </c>
      <c r="F353" s="748">
        <v>1</v>
      </c>
      <c r="G353" s="748">
        <v>6000</v>
      </c>
      <c r="I353" s="677">
        <f t="shared" si="7"/>
        <v>18</v>
      </c>
    </row>
    <row r="354" spans="1:9" s="677" customFormat="1" ht="27" customHeight="1">
      <c r="B354" s="1391"/>
      <c r="C354" s="875" t="s">
        <v>1179</v>
      </c>
      <c r="D354" s="705" t="s">
        <v>1670</v>
      </c>
      <c r="E354" s="821" t="s">
        <v>1671</v>
      </c>
      <c r="F354" s="775">
        <v>1</v>
      </c>
      <c r="G354" s="775">
        <v>5200</v>
      </c>
      <c r="I354" s="677">
        <f t="shared" si="7"/>
        <v>18</v>
      </c>
    </row>
    <row r="355" spans="1:9" s="677" customFormat="1" ht="0.75" customHeight="1">
      <c r="B355" s="955"/>
      <c r="C355" s="961"/>
      <c r="D355" s="1020"/>
      <c r="E355" s="827"/>
      <c r="F355" s="765"/>
      <c r="G355" s="765"/>
    </row>
    <row r="356" spans="1:9" s="677" customFormat="1" ht="27" customHeight="1">
      <c r="B356" s="1259" t="s">
        <v>1914</v>
      </c>
      <c r="C356" s="910" t="s">
        <v>1676</v>
      </c>
      <c r="D356" s="911" t="s">
        <v>614</v>
      </c>
      <c r="E356" s="905" t="s">
        <v>1175</v>
      </c>
      <c r="F356" s="906">
        <v>1</v>
      </c>
      <c r="G356" s="906">
        <v>5200</v>
      </c>
    </row>
    <row r="357" spans="1:9" ht="27" customHeight="1">
      <c r="B357" s="1260"/>
      <c r="C357" s="728" t="s">
        <v>256</v>
      </c>
      <c r="D357" s="444" t="s">
        <v>605</v>
      </c>
      <c r="E357" s="805" t="s">
        <v>579</v>
      </c>
      <c r="F357" s="755">
        <v>1</v>
      </c>
      <c r="G357" s="755">
        <v>5200</v>
      </c>
      <c r="I357" s="677">
        <f t="shared" si="7"/>
        <v>18</v>
      </c>
    </row>
    <row r="358" spans="1:9" ht="27" customHeight="1">
      <c r="B358" s="1260"/>
      <c r="C358" s="1398" t="s">
        <v>849</v>
      </c>
      <c r="D358" s="712" t="s">
        <v>605</v>
      </c>
      <c r="E358" s="808" t="s">
        <v>579</v>
      </c>
      <c r="F358" s="742">
        <v>1</v>
      </c>
      <c r="G358" s="742">
        <v>5200</v>
      </c>
      <c r="I358" s="677">
        <f t="shared" si="7"/>
        <v>18</v>
      </c>
    </row>
    <row r="359" spans="1:9" ht="27" customHeight="1">
      <c r="A359" s="713"/>
      <c r="B359" s="1261"/>
      <c r="C359" s="1397"/>
      <c r="D359" s="699" t="s">
        <v>641</v>
      </c>
      <c r="E359" s="831" t="s">
        <v>656</v>
      </c>
      <c r="F359" s="780">
        <v>1</v>
      </c>
      <c r="G359" s="780">
        <v>196</v>
      </c>
      <c r="H359" s="696"/>
      <c r="I359" s="677">
        <f t="shared" si="7"/>
        <v>42</v>
      </c>
    </row>
    <row r="360" spans="1:9" ht="27" customHeight="1">
      <c r="B360" s="1432" t="s">
        <v>1813</v>
      </c>
      <c r="C360" s="1432"/>
      <c r="D360" s="1432"/>
      <c r="E360" s="1432"/>
      <c r="F360" s="1432"/>
      <c r="G360" s="1432"/>
      <c r="I360" s="677">
        <f t="shared" ref="I360:I434" si="8">LEN(E360)</f>
        <v>0</v>
      </c>
    </row>
    <row r="361" spans="1:9" s="887" customFormat="1" ht="27" customHeight="1">
      <c r="B361" s="1280" t="s">
        <v>237</v>
      </c>
      <c r="C361" s="1282"/>
      <c r="D361" s="886" t="s">
        <v>149</v>
      </c>
      <c r="E361" s="888" t="s">
        <v>150</v>
      </c>
      <c r="F361" s="892" t="s">
        <v>902</v>
      </c>
      <c r="G361" s="890" t="s">
        <v>148</v>
      </c>
      <c r="I361" s="891">
        <f t="shared" si="8"/>
        <v>5</v>
      </c>
    </row>
    <row r="362" spans="1:9" s="677" customFormat="1" ht="27" customHeight="1">
      <c r="B362" s="1407" t="s">
        <v>0</v>
      </c>
      <c r="C362" s="1408"/>
      <c r="D362" s="688" t="s">
        <v>933</v>
      </c>
      <c r="E362" s="806" t="s">
        <v>934</v>
      </c>
      <c r="F362" s="757">
        <v>94</v>
      </c>
      <c r="G362" s="757">
        <v>8691</v>
      </c>
      <c r="I362" s="677">
        <f t="shared" si="8"/>
        <v>24</v>
      </c>
    </row>
    <row r="363" spans="1:9" s="677" customFormat="1" ht="27" customHeight="1">
      <c r="B363" s="1409"/>
      <c r="C363" s="1410"/>
      <c r="D363" s="678" t="s">
        <v>935</v>
      </c>
      <c r="E363" s="793" t="s">
        <v>1300</v>
      </c>
      <c r="F363" s="746">
        <v>491</v>
      </c>
      <c r="G363" s="746">
        <v>9007</v>
      </c>
      <c r="I363" s="677">
        <f t="shared" si="8"/>
        <v>30</v>
      </c>
    </row>
    <row r="364" spans="1:9" s="677" customFormat="1" ht="27" customHeight="1">
      <c r="B364" s="1409"/>
      <c r="C364" s="1410"/>
      <c r="D364" s="678" t="s">
        <v>936</v>
      </c>
      <c r="E364" s="793" t="s">
        <v>937</v>
      </c>
      <c r="F364" s="746">
        <v>24</v>
      </c>
      <c r="G364" s="746">
        <v>3669</v>
      </c>
      <c r="I364" s="677">
        <f t="shared" si="8"/>
        <v>35</v>
      </c>
    </row>
    <row r="365" spans="1:9" s="677" customFormat="1" ht="27" customHeight="1">
      <c r="B365" s="1409"/>
      <c r="C365" s="1410"/>
      <c r="D365" s="684" t="s">
        <v>1301</v>
      </c>
      <c r="E365" s="812" t="s">
        <v>1302</v>
      </c>
      <c r="F365" s="769">
        <v>62</v>
      </c>
      <c r="G365" s="769">
        <v>2427</v>
      </c>
      <c r="I365" s="677">
        <f t="shared" si="8"/>
        <v>17</v>
      </c>
    </row>
    <row r="366" spans="1:9" s="677" customFormat="1" ht="27" customHeight="1">
      <c r="B366" s="1411"/>
      <c r="C366" s="1412"/>
      <c r="D366" s="693" t="s">
        <v>1303</v>
      </c>
      <c r="E366" s="809" t="s">
        <v>1304</v>
      </c>
      <c r="F366" s="759">
        <v>9</v>
      </c>
      <c r="G366" s="759">
        <v>204</v>
      </c>
      <c r="I366" s="677">
        <f t="shared" si="8"/>
        <v>8</v>
      </c>
    </row>
    <row r="367" spans="1:9" ht="27" customHeight="1">
      <c r="B367" s="1259" t="s">
        <v>892</v>
      </c>
      <c r="C367" s="1386" t="s">
        <v>2</v>
      </c>
      <c r="D367" s="440" t="s">
        <v>1850</v>
      </c>
      <c r="E367" s="440" t="s">
        <v>1851</v>
      </c>
      <c r="F367" s="714">
        <v>180</v>
      </c>
      <c r="G367" s="714">
        <v>6203</v>
      </c>
      <c r="I367" s="677">
        <f t="shared" si="8"/>
        <v>36</v>
      </c>
    </row>
    <row r="368" spans="1:9" ht="27" customHeight="1">
      <c r="B368" s="1260"/>
      <c r="C368" s="1387"/>
      <c r="D368" s="395" t="s">
        <v>1852</v>
      </c>
      <c r="E368" s="395" t="s">
        <v>1853</v>
      </c>
      <c r="F368" s="715">
        <v>18</v>
      </c>
      <c r="G368" s="715">
        <v>348</v>
      </c>
      <c r="I368" s="677">
        <f t="shared" si="8"/>
        <v>27</v>
      </c>
    </row>
    <row r="369" spans="2:9" ht="27" customHeight="1">
      <c r="B369" s="1260"/>
      <c r="C369" s="1388"/>
      <c r="D369" s="395" t="s">
        <v>1854</v>
      </c>
      <c r="E369" s="395" t="s">
        <v>1855</v>
      </c>
      <c r="F369" s="715">
        <v>8</v>
      </c>
      <c r="G369" s="715">
        <v>410</v>
      </c>
      <c r="I369" s="677">
        <f t="shared" si="8"/>
        <v>36</v>
      </c>
    </row>
    <row r="370" spans="2:9" ht="27" customHeight="1">
      <c r="B370" s="1260"/>
      <c r="C370" s="1398" t="s">
        <v>249</v>
      </c>
      <c r="D370" s="678" t="s">
        <v>706</v>
      </c>
      <c r="E370" s="793" t="s">
        <v>707</v>
      </c>
      <c r="F370" s="742">
        <v>11</v>
      </c>
      <c r="G370" s="742">
        <v>1108</v>
      </c>
      <c r="I370" s="677">
        <f t="shared" si="8"/>
        <v>45</v>
      </c>
    </row>
    <row r="371" spans="2:9" ht="27" customHeight="1">
      <c r="B371" s="1260"/>
      <c r="C371" s="1388"/>
      <c r="D371" s="678" t="s">
        <v>708</v>
      </c>
      <c r="E371" s="793" t="s">
        <v>709</v>
      </c>
      <c r="F371" s="748">
        <v>153</v>
      </c>
      <c r="G371" s="748">
        <f>3118+18</f>
        <v>3136</v>
      </c>
      <c r="I371" s="677">
        <f t="shared" si="8"/>
        <v>32</v>
      </c>
    </row>
    <row r="372" spans="2:9" ht="27" customHeight="1">
      <c r="B372" s="1260"/>
      <c r="C372" s="1398" t="s">
        <v>6</v>
      </c>
      <c r="D372" s="444" t="s">
        <v>1867</v>
      </c>
      <c r="E372" s="801" t="s">
        <v>1870</v>
      </c>
      <c r="F372" s="907">
        <v>37</v>
      </c>
      <c r="G372" s="907">
        <v>376</v>
      </c>
      <c r="I372" s="677">
        <f t="shared" si="8"/>
        <v>15</v>
      </c>
    </row>
    <row r="373" spans="2:9" ht="27" customHeight="1">
      <c r="B373" s="1260"/>
      <c r="C373" s="1387"/>
      <c r="D373" s="395" t="s">
        <v>1868</v>
      </c>
      <c r="E373" s="805" t="s">
        <v>1871</v>
      </c>
      <c r="F373" s="768">
        <v>2</v>
      </c>
      <c r="G373" s="768">
        <v>237</v>
      </c>
      <c r="I373" s="677">
        <f t="shared" si="8"/>
        <v>34</v>
      </c>
    </row>
    <row r="374" spans="2:9" ht="27" customHeight="1">
      <c r="B374" s="1260"/>
      <c r="C374" s="1388"/>
      <c r="D374" s="395" t="s">
        <v>1869</v>
      </c>
      <c r="E374" s="805" t="s">
        <v>1872</v>
      </c>
      <c r="F374" s="768">
        <v>9</v>
      </c>
      <c r="G374" s="768">
        <v>101</v>
      </c>
      <c r="I374" s="677">
        <f t="shared" si="8"/>
        <v>48</v>
      </c>
    </row>
    <row r="375" spans="2:9" s="370" customFormat="1" ht="27" customHeight="1">
      <c r="B375" s="1260"/>
      <c r="C375" s="1398" t="s">
        <v>833</v>
      </c>
      <c r="D375" s="417" t="s">
        <v>1338</v>
      </c>
      <c r="E375" s="814" t="s">
        <v>1339</v>
      </c>
      <c r="F375" s="768">
        <v>20</v>
      </c>
      <c r="G375" s="768">
        <v>1069</v>
      </c>
    </row>
    <row r="376" spans="2:9" s="370" customFormat="1" ht="27" customHeight="1">
      <c r="B376" s="1260"/>
      <c r="C376" s="1387"/>
      <c r="D376" s="417" t="s">
        <v>1340</v>
      </c>
      <c r="E376" s="814" t="s">
        <v>1341</v>
      </c>
      <c r="F376" s="768">
        <v>1</v>
      </c>
      <c r="G376" s="768">
        <v>4374</v>
      </c>
    </row>
    <row r="377" spans="2:9" s="370" customFormat="1" ht="27" customHeight="1">
      <c r="B377" s="1260"/>
      <c r="C377" s="1387"/>
      <c r="D377" s="417" t="s">
        <v>1342</v>
      </c>
      <c r="E377" s="814" t="s">
        <v>1343</v>
      </c>
      <c r="F377" s="768">
        <v>3</v>
      </c>
      <c r="G377" s="768">
        <v>12983</v>
      </c>
    </row>
    <row r="378" spans="2:9" s="370" customFormat="1" ht="27" customHeight="1">
      <c r="B378" s="1260"/>
      <c r="C378" s="1387"/>
      <c r="D378" s="417" t="s">
        <v>1344</v>
      </c>
      <c r="E378" s="814" t="s">
        <v>1345</v>
      </c>
      <c r="F378" s="768">
        <v>2</v>
      </c>
      <c r="G378" s="768">
        <v>10959</v>
      </c>
    </row>
    <row r="379" spans="2:9" s="370" customFormat="1" ht="27" customHeight="1">
      <c r="B379" s="1260"/>
      <c r="C379" s="1387"/>
      <c r="D379" s="417" t="s">
        <v>1346</v>
      </c>
      <c r="E379" s="814" t="s">
        <v>1347</v>
      </c>
      <c r="F379" s="768">
        <v>3</v>
      </c>
      <c r="G379" s="768">
        <v>119</v>
      </c>
    </row>
    <row r="380" spans="2:9" s="370" customFormat="1" ht="27" customHeight="1">
      <c r="B380" s="1260"/>
      <c r="C380" s="1387"/>
      <c r="D380" s="417" t="s">
        <v>1348</v>
      </c>
      <c r="E380" s="814" t="s">
        <v>1349</v>
      </c>
      <c r="F380" s="768">
        <v>2</v>
      </c>
      <c r="G380" s="768">
        <v>101</v>
      </c>
    </row>
    <row r="381" spans="2:9" s="370" customFormat="1" ht="27" customHeight="1">
      <c r="B381" s="1260"/>
      <c r="C381" s="1388"/>
      <c r="D381" s="417" t="s">
        <v>1350</v>
      </c>
      <c r="E381" s="814" t="s">
        <v>1351</v>
      </c>
      <c r="F381" s="768">
        <v>4</v>
      </c>
      <c r="G381" s="768">
        <v>76</v>
      </c>
    </row>
    <row r="382" spans="2:9" ht="27" customHeight="1">
      <c r="B382" s="1260"/>
      <c r="C382" s="726" t="s">
        <v>10</v>
      </c>
      <c r="D382" s="678" t="s">
        <v>392</v>
      </c>
      <c r="E382" s="793" t="s">
        <v>393</v>
      </c>
      <c r="F382" s="742">
        <v>1</v>
      </c>
      <c r="G382" s="742">
        <v>211</v>
      </c>
      <c r="I382" s="677">
        <f t="shared" si="8"/>
        <v>44</v>
      </c>
    </row>
    <row r="383" spans="2:9" s="677" customFormat="1" ht="27" customHeight="1">
      <c r="B383" s="1260"/>
      <c r="C383" s="1413" t="s">
        <v>11</v>
      </c>
      <c r="D383" s="667" t="s">
        <v>1364</v>
      </c>
      <c r="E383" s="803" t="s">
        <v>1378</v>
      </c>
      <c r="F383" s="751">
        <v>9</v>
      </c>
      <c r="G383" s="751">
        <v>811</v>
      </c>
      <c r="I383" s="677">
        <f t="shared" si="8"/>
        <v>59</v>
      </c>
    </row>
    <row r="384" spans="2:9" s="677" customFormat="1" ht="27" customHeight="1">
      <c r="B384" s="1261"/>
      <c r="C384" s="1414"/>
      <c r="D384" s="872" t="s">
        <v>1379</v>
      </c>
      <c r="E384" s="1009" t="s">
        <v>1380</v>
      </c>
      <c r="F384" s="1010">
        <v>1</v>
      </c>
      <c r="G384" s="1010">
        <v>107</v>
      </c>
      <c r="I384" s="677">
        <f t="shared" si="8"/>
        <v>47</v>
      </c>
    </row>
    <row r="385" spans="2:9" s="677" customFormat="1" ht="1.5" customHeight="1">
      <c r="B385" s="948"/>
      <c r="C385" s="963"/>
      <c r="D385" s="1011"/>
      <c r="E385" s="1007"/>
      <c r="F385" s="1008"/>
      <c r="G385" s="1008"/>
    </row>
    <row r="386" spans="2:9" ht="27" customHeight="1">
      <c r="B386" s="1259" t="s">
        <v>1833</v>
      </c>
      <c r="C386" s="958" t="s">
        <v>13</v>
      </c>
      <c r="D386" s="688" t="s">
        <v>408</v>
      </c>
      <c r="E386" s="817" t="s">
        <v>1814</v>
      </c>
      <c r="F386" s="757">
        <v>2</v>
      </c>
      <c r="G386" s="757">
        <v>97</v>
      </c>
      <c r="I386" s="677">
        <f t="shared" si="8"/>
        <v>12</v>
      </c>
    </row>
    <row r="387" spans="2:9" ht="27" customHeight="1">
      <c r="B387" s="1261"/>
      <c r="C387" s="727" t="s">
        <v>14</v>
      </c>
      <c r="D387" s="433" t="s">
        <v>1883</v>
      </c>
      <c r="E387" s="810" t="s">
        <v>416</v>
      </c>
      <c r="F387" s="756">
        <v>3</v>
      </c>
      <c r="G387" s="756">
        <v>43</v>
      </c>
      <c r="I387" s="677">
        <f t="shared" si="8"/>
        <v>19</v>
      </c>
    </row>
    <row r="388" spans="2:9" ht="40.5" customHeight="1">
      <c r="B388" s="1389" t="s">
        <v>893</v>
      </c>
      <c r="C388" s="1386" t="s">
        <v>257</v>
      </c>
      <c r="D388" s="864" t="s">
        <v>1413</v>
      </c>
      <c r="E388" s="865" t="s">
        <v>1029</v>
      </c>
      <c r="F388" s="866">
        <v>3</v>
      </c>
      <c r="G388" s="866">
        <v>122</v>
      </c>
      <c r="I388" s="677">
        <f t="shared" si="8"/>
        <v>80</v>
      </c>
    </row>
    <row r="389" spans="2:9" ht="27" customHeight="1">
      <c r="B389" s="1390"/>
      <c r="C389" s="1387"/>
      <c r="D389" s="678" t="s">
        <v>1414</v>
      </c>
      <c r="E389" s="797" t="s">
        <v>1415</v>
      </c>
      <c r="F389" s="746">
        <v>1</v>
      </c>
      <c r="G389" s="746">
        <v>1230</v>
      </c>
      <c r="I389" s="677"/>
    </row>
    <row r="390" spans="2:9" ht="27" customHeight="1">
      <c r="B390" s="1390"/>
      <c r="C390" s="1388"/>
      <c r="D390" s="376" t="s">
        <v>1416</v>
      </c>
      <c r="E390" s="797" t="s">
        <v>1417</v>
      </c>
      <c r="F390" s="746">
        <v>1</v>
      </c>
      <c r="G390" s="746">
        <v>817</v>
      </c>
      <c r="I390" s="677"/>
    </row>
    <row r="391" spans="2:9" s="677" customFormat="1" ht="27" customHeight="1">
      <c r="B391" s="1390"/>
      <c r="C391" s="1413" t="s">
        <v>421</v>
      </c>
      <c r="D391" s="870" t="s">
        <v>1430</v>
      </c>
      <c r="E391" s="797" t="s">
        <v>1431</v>
      </c>
      <c r="F391" s="746">
        <v>1</v>
      </c>
      <c r="G391" s="746">
        <v>197</v>
      </c>
      <c r="I391" s="677">
        <f t="shared" si="8"/>
        <v>30</v>
      </c>
    </row>
    <row r="392" spans="2:9" s="677" customFormat="1" ht="27" customHeight="1">
      <c r="B392" s="1390"/>
      <c r="C392" s="1425"/>
      <c r="D392" s="870" t="s">
        <v>1432</v>
      </c>
      <c r="E392" s="797" t="s">
        <v>1433</v>
      </c>
      <c r="F392" s="746">
        <v>1</v>
      </c>
      <c r="G392" s="746">
        <v>170</v>
      </c>
      <c r="I392" s="677">
        <f t="shared" si="8"/>
        <v>47</v>
      </c>
    </row>
    <row r="393" spans="2:9" s="677" customFormat="1" ht="27" customHeight="1">
      <c r="B393" s="1390"/>
      <c r="C393" s="1426"/>
      <c r="D393" s="870" t="s">
        <v>1434</v>
      </c>
      <c r="E393" s="797" t="s">
        <v>1435</v>
      </c>
      <c r="F393" s="746">
        <v>4</v>
      </c>
      <c r="G393" s="746">
        <v>152</v>
      </c>
    </row>
    <row r="394" spans="2:9" ht="40.5" customHeight="1">
      <c r="B394" s="1390"/>
      <c r="C394" s="1398" t="s">
        <v>18</v>
      </c>
      <c r="D394" s="678" t="s">
        <v>424</v>
      </c>
      <c r="E394" s="793" t="s">
        <v>1901</v>
      </c>
      <c r="F394" s="742">
        <v>0</v>
      </c>
      <c r="G394" s="742">
        <v>0</v>
      </c>
      <c r="I394" s="677">
        <f t="shared" si="8"/>
        <v>79</v>
      </c>
    </row>
    <row r="395" spans="2:9" ht="27" customHeight="1">
      <c r="B395" s="1390"/>
      <c r="C395" s="1387"/>
      <c r="D395" s="678" t="s">
        <v>745</v>
      </c>
      <c r="E395" s="793" t="s">
        <v>746</v>
      </c>
      <c r="F395" s="742">
        <v>4</v>
      </c>
      <c r="G395" s="742">
        <v>965</v>
      </c>
      <c r="I395" s="677">
        <f t="shared" si="8"/>
        <v>22</v>
      </c>
    </row>
    <row r="396" spans="2:9" ht="27" customHeight="1">
      <c r="B396" s="1390"/>
      <c r="C396" s="1388"/>
      <c r="D396" s="678" t="s">
        <v>747</v>
      </c>
      <c r="E396" s="793" t="s">
        <v>748</v>
      </c>
      <c r="F396" s="742">
        <v>2</v>
      </c>
      <c r="G396" s="742">
        <v>2465</v>
      </c>
      <c r="I396" s="677">
        <f t="shared" si="8"/>
        <v>25</v>
      </c>
    </row>
    <row r="397" spans="2:9" ht="27" customHeight="1">
      <c r="B397" s="1390"/>
      <c r="C397" s="1398" t="s">
        <v>20</v>
      </c>
      <c r="D397" s="678" t="s">
        <v>1697</v>
      </c>
      <c r="E397" s="797" t="s">
        <v>1698</v>
      </c>
      <c r="F397" s="746">
        <v>1</v>
      </c>
      <c r="G397" s="746">
        <v>90</v>
      </c>
      <c r="I397" s="677">
        <f t="shared" si="8"/>
        <v>32</v>
      </c>
    </row>
    <row r="398" spans="2:9" ht="27" customHeight="1">
      <c r="B398" s="1390"/>
      <c r="C398" s="1387"/>
      <c r="D398" s="678" t="s">
        <v>431</v>
      </c>
      <c r="E398" s="793" t="s">
        <v>1699</v>
      </c>
      <c r="F398" s="742">
        <v>9</v>
      </c>
      <c r="G398" s="742">
        <v>241</v>
      </c>
      <c r="I398" s="677">
        <f t="shared" si="8"/>
        <v>41</v>
      </c>
    </row>
    <row r="399" spans="2:9" ht="27" customHeight="1">
      <c r="B399" s="1390"/>
      <c r="C399" s="1388"/>
      <c r="D399" s="678" t="s">
        <v>1700</v>
      </c>
      <c r="E399" s="797" t="s">
        <v>1701</v>
      </c>
      <c r="F399" s="746">
        <v>29</v>
      </c>
      <c r="G399" s="746">
        <v>756</v>
      </c>
      <c r="I399" s="677">
        <f t="shared" si="8"/>
        <v>52</v>
      </c>
    </row>
    <row r="400" spans="2:9" ht="27" customHeight="1">
      <c r="B400" s="1390"/>
      <c r="C400" s="1398" t="s">
        <v>258</v>
      </c>
      <c r="D400" s="376" t="s">
        <v>1476</v>
      </c>
      <c r="E400" s="797" t="s">
        <v>1477</v>
      </c>
      <c r="F400" s="746">
        <v>1</v>
      </c>
      <c r="G400" s="746">
        <v>4819</v>
      </c>
      <c r="I400" s="677">
        <f t="shared" si="8"/>
        <v>22</v>
      </c>
    </row>
    <row r="401" spans="2:9" ht="27" customHeight="1">
      <c r="B401" s="1390"/>
      <c r="C401" s="1387"/>
      <c r="D401" s="376" t="s">
        <v>1478</v>
      </c>
      <c r="E401" s="797" t="s">
        <v>1479</v>
      </c>
      <c r="F401" s="746">
        <v>1</v>
      </c>
      <c r="G401" s="746">
        <v>2788</v>
      </c>
      <c r="I401" s="677">
        <f t="shared" si="8"/>
        <v>38</v>
      </c>
    </row>
    <row r="402" spans="2:9" ht="27" customHeight="1">
      <c r="B402" s="1390"/>
      <c r="C402" s="1387"/>
      <c r="D402" s="685" t="s">
        <v>439</v>
      </c>
      <c r="E402" s="799" t="s">
        <v>1480</v>
      </c>
      <c r="F402" s="760">
        <v>16</v>
      </c>
      <c r="G402" s="760">
        <v>738</v>
      </c>
      <c r="I402" s="677">
        <f t="shared" si="8"/>
        <v>43</v>
      </c>
    </row>
    <row r="403" spans="2:9" ht="27" customHeight="1">
      <c r="B403" s="1390"/>
      <c r="C403" s="962" t="s">
        <v>444</v>
      </c>
      <c r="D403" s="871" t="s">
        <v>1497</v>
      </c>
      <c r="E403" s="805" t="s">
        <v>1498</v>
      </c>
      <c r="F403" s="755">
        <v>2</v>
      </c>
      <c r="G403" s="755">
        <v>187</v>
      </c>
      <c r="I403" s="677">
        <f t="shared" si="8"/>
        <v>30</v>
      </c>
    </row>
    <row r="404" spans="2:9" ht="27" customHeight="1">
      <c r="B404" s="1390"/>
      <c r="C404" s="956" t="s">
        <v>23</v>
      </c>
      <c r="D404" s="871" t="s">
        <v>1904</v>
      </c>
      <c r="E404" s="805" t="s">
        <v>1905</v>
      </c>
      <c r="F404" s="755">
        <v>1</v>
      </c>
      <c r="G404" s="755">
        <v>1804</v>
      </c>
      <c r="I404" s="677"/>
    </row>
    <row r="405" spans="2:9" ht="27" customHeight="1">
      <c r="B405" s="1390"/>
      <c r="C405" s="1398" t="s">
        <v>1783</v>
      </c>
      <c r="D405" s="871" t="s">
        <v>1787</v>
      </c>
      <c r="E405" s="805" t="s">
        <v>1788</v>
      </c>
      <c r="F405" s="749">
        <v>1</v>
      </c>
      <c r="G405" s="749">
        <v>6</v>
      </c>
      <c r="I405" s="677"/>
    </row>
    <row r="406" spans="2:9" ht="27" customHeight="1">
      <c r="B406" s="1390"/>
      <c r="C406" s="1387"/>
      <c r="D406" s="871" t="s">
        <v>1789</v>
      </c>
      <c r="E406" s="805" t="s">
        <v>1790</v>
      </c>
      <c r="F406" s="749">
        <v>1</v>
      </c>
      <c r="G406" s="749">
        <v>12</v>
      </c>
      <c r="I406" s="677"/>
    </row>
    <row r="407" spans="2:9" ht="27" customHeight="1">
      <c r="B407" s="1390"/>
      <c r="C407" s="1388"/>
      <c r="D407" s="871" t="s">
        <v>1791</v>
      </c>
      <c r="E407" s="805" t="s">
        <v>1792</v>
      </c>
      <c r="F407" s="749">
        <v>1</v>
      </c>
      <c r="G407" s="749">
        <v>8</v>
      </c>
      <c r="I407" s="677"/>
    </row>
    <row r="408" spans="2:9" ht="27" customHeight="1">
      <c r="B408" s="1390"/>
      <c r="C408" s="733" t="s">
        <v>26</v>
      </c>
      <c r="D408" s="395" t="s">
        <v>464</v>
      </c>
      <c r="E408" s="805" t="s">
        <v>465</v>
      </c>
      <c r="F408" s="742">
        <v>20</v>
      </c>
      <c r="G408" s="742">
        <v>10265</v>
      </c>
      <c r="I408" s="677">
        <f t="shared" si="8"/>
        <v>39</v>
      </c>
    </row>
    <row r="409" spans="2:9" ht="40.5" customHeight="1">
      <c r="B409" s="1390"/>
      <c r="C409" s="1398" t="s">
        <v>27</v>
      </c>
      <c r="D409" s="395" t="s">
        <v>473</v>
      </c>
      <c r="E409" s="805" t="s">
        <v>474</v>
      </c>
      <c r="F409" s="755">
        <v>1</v>
      </c>
      <c r="G409" s="755">
        <v>7500</v>
      </c>
      <c r="I409" s="677">
        <f t="shared" si="8"/>
        <v>71</v>
      </c>
    </row>
    <row r="410" spans="2:9" ht="27" customHeight="1">
      <c r="B410" s="1390"/>
      <c r="C410" s="1387"/>
      <c r="D410" s="395" t="s">
        <v>475</v>
      </c>
      <c r="E410" s="805" t="s">
        <v>680</v>
      </c>
      <c r="F410" s="755">
        <v>1</v>
      </c>
      <c r="G410" s="755">
        <v>4000</v>
      </c>
      <c r="I410" s="677">
        <f t="shared" si="8"/>
        <v>11</v>
      </c>
    </row>
    <row r="411" spans="2:9" ht="27" customHeight="1">
      <c r="B411" s="1390"/>
      <c r="C411" s="1388"/>
      <c r="D411" s="395" t="s">
        <v>476</v>
      </c>
      <c r="E411" s="805" t="s">
        <v>477</v>
      </c>
      <c r="F411" s="755">
        <v>1</v>
      </c>
      <c r="G411" s="755">
        <v>155</v>
      </c>
      <c r="I411" s="677">
        <f t="shared" si="8"/>
        <v>45</v>
      </c>
    </row>
    <row r="412" spans="2:9" ht="27" customHeight="1">
      <c r="B412" s="1390"/>
      <c r="C412" s="1398" t="s">
        <v>31</v>
      </c>
      <c r="D412" s="678" t="s">
        <v>1532</v>
      </c>
      <c r="E412" s="793" t="s">
        <v>1533</v>
      </c>
      <c r="F412" s="749">
        <v>28</v>
      </c>
      <c r="G412" s="749">
        <v>230</v>
      </c>
      <c r="I412" s="677">
        <f t="shared" si="8"/>
        <v>29</v>
      </c>
    </row>
    <row r="413" spans="2:9" ht="27" customHeight="1">
      <c r="B413" s="1391"/>
      <c r="C413" s="1397"/>
      <c r="D413" s="693" t="s">
        <v>1534</v>
      </c>
      <c r="E413" s="809" t="s">
        <v>1535</v>
      </c>
      <c r="F413" s="1005">
        <v>1</v>
      </c>
      <c r="G413" s="1005">
        <v>43</v>
      </c>
      <c r="I413" s="677">
        <f t="shared" si="8"/>
        <v>36</v>
      </c>
    </row>
    <row r="414" spans="2:9" ht="0.75" customHeight="1">
      <c r="B414" s="955"/>
      <c r="C414" s="1021"/>
      <c r="D414" s="702"/>
      <c r="E414" s="818"/>
      <c r="F414" s="1002"/>
      <c r="G414" s="1002"/>
      <c r="I414" s="677"/>
    </row>
    <row r="415" spans="2:9" ht="27" customHeight="1">
      <c r="B415" s="878" t="s">
        <v>1910</v>
      </c>
      <c r="C415" s="971" t="s">
        <v>33</v>
      </c>
      <c r="D415" s="968" t="s">
        <v>504</v>
      </c>
      <c r="E415" s="969" t="s">
        <v>505</v>
      </c>
      <c r="F415" s="970">
        <v>1</v>
      </c>
      <c r="G415" s="970">
        <v>601</v>
      </c>
      <c r="I415" s="677">
        <f t="shared" si="8"/>
        <v>28</v>
      </c>
    </row>
    <row r="416" spans="2:9" ht="40.5" customHeight="1">
      <c r="B416" s="1416" t="s">
        <v>1224</v>
      </c>
      <c r="C416" s="1401" t="s">
        <v>42</v>
      </c>
      <c r="D416" s="688" t="s">
        <v>1725</v>
      </c>
      <c r="E416" s="806" t="s">
        <v>522</v>
      </c>
      <c r="F416" s="757">
        <v>1</v>
      </c>
      <c r="G416" s="757">
        <v>391</v>
      </c>
      <c r="I416" s="677">
        <f t="shared" si="8"/>
        <v>59</v>
      </c>
    </row>
    <row r="417" spans="2:9" ht="27" customHeight="1">
      <c r="B417" s="1417"/>
      <c r="C417" s="1399"/>
      <c r="D417" s="678" t="s">
        <v>1726</v>
      </c>
      <c r="E417" s="793" t="s">
        <v>1727</v>
      </c>
      <c r="F417" s="742">
        <v>1</v>
      </c>
      <c r="G417" s="742">
        <v>365</v>
      </c>
      <c r="I417" s="677"/>
    </row>
    <row r="418" spans="2:9" ht="27" customHeight="1">
      <c r="B418" s="1417"/>
      <c r="C418" s="939" t="s">
        <v>43</v>
      </c>
      <c r="D418" s="395" t="s">
        <v>523</v>
      </c>
      <c r="E418" s="805" t="s">
        <v>1576</v>
      </c>
      <c r="F418" s="749">
        <v>1</v>
      </c>
      <c r="G418" s="749">
        <v>332</v>
      </c>
      <c r="I418" s="677">
        <f t="shared" si="8"/>
        <v>26</v>
      </c>
    </row>
    <row r="419" spans="2:9" ht="27" customHeight="1">
      <c r="B419" s="1417"/>
      <c r="C419" s="939" t="s">
        <v>533</v>
      </c>
      <c r="D419" s="678" t="s">
        <v>534</v>
      </c>
      <c r="E419" s="793" t="s">
        <v>1727</v>
      </c>
      <c r="F419" s="749">
        <v>1</v>
      </c>
      <c r="G419" s="749">
        <v>699</v>
      </c>
      <c r="I419" s="677">
        <f t="shared" si="8"/>
        <v>6</v>
      </c>
    </row>
    <row r="420" spans="2:9" s="716" customFormat="1" ht="27" customHeight="1">
      <c r="B420" s="1417"/>
      <c r="C420" s="1405" t="s">
        <v>1092</v>
      </c>
      <c r="D420" s="667" t="s">
        <v>1586</v>
      </c>
      <c r="E420" s="833" t="s">
        <v>1587</v>
      </c>
      <c r="F420" s="750">
        <v>1</v>
      </c>
      <c r="G420" s="750">
        <v>9</v>
      </c>
      <c r="I420" s="677">
        <f t="shared" si="8"/>
        <v>42</v>
      </c>
    </row>
    <row r="421" spans="2:9" s="716" customFormat="1" ht="27" customHeight="1">
      <c r="B421" s="1417"/>
      <c r="C421" s="1405"/>
      <c r="D421" s="667" t="s">
        <v>1588</v>
      </c>
      <c r="E421" s="833" t="s">
        <v>1589</v>
      </c>
      <c r="F421" s="750">
        <v>1</v>
      </c>
      <c r="G421" s="750">
        <v>8</v>
      </c>
      <c r="I421" s="677">
        <f t="shared" si="8"/>
        <v>40</v>
      </c>
    </row>
    <row r="422" spans="2:9" s="716" customFormat="1" ht="27" customHeight="1">
      <c r="B422" s="1417"/>
      <c r="C422" s="1405"/>
      <c r="D422" s="667" t="s">
        <v>1093</v>
      </c>
      <c r="E422" s="833" t="s">
        <v>1094</v>
      </c>
      <c r="F422" s="750">
        <v>1</v>
      </c>
      <c r="G422" s="750">
        <v>40</v>
      </c>
      <c r="I422" s="677">
        <f t="shared" si="8"/>
        <v>30</v>
      </c>
    </row>
    <row r="423" spans="2:9" s="716" customFormat="1" ht="27" customHeight="1">
      <c r="B423" s="1417"/>
      <c r="C423" s="1405"/>
      <c r="D423" s="687" t="s">
        <v>1095</v>
      </c>
      <c r="E423" s="833" t="s">
        <v>1096</v>
      </c>
      <c r="F423" s="750">
        <v>1</v>
      </c>
      <c r="G423" s="750">
        <v>80</v>
      </c>
      <c r="I423" s="677">
        <f t="shared" si="8"/>
        <v>40</v>
      </c>
    </row>
    <row r="424" spans="2:9" s="716" customFormat="1" ht="27" customHeight="1">
      <c r="B424" s="1417"/>
      <c r="C424" s="1405"/>
      <c r="D424" s="667" t="s">
        <v>1097</v>
      </c>
      <c r="E424" s="833" t="s">
        <v>1590</v>
      </c>
      <c r="F424" s="750">
        <v>1</v>
      </c>
      <c r="G424" s="750">
        <v>16</v>
      </c>
      <c r="I424" s="677">
        <f t="shared" si="8"/>
        <v>32</v>
      </c>
    </row>
    <row r="425" spans="2:9" s="716" customFormat="1" ht="27" customHeight="1">
      <c r="B425" s="1417"/>
      <c r="C425" s="1405"/>
      <c r="D425" s="667" t="s">
        <v>1098</v>
      </c>
      <c r="E425" s="833" t="s">
        <v>1099</v>
      </c>
      <c r="F425" s="750">
        <v>1</v>
      </c>
      <c r="G425" s="750">
        <v>136</v>
      </c>
      <c r="I425" s="677">
        <f t="shared" si="8"/>
        <v>45</v>
      </c>
    </row>
    <row r="426" spans="2:9" s="716" customFormat="1" ht="27" customHeight="1">
      <c r="B426" s="1417"/>
      <c r="C426" s="1405"/>
      <c r="D426" s="667" t="s">
        <v>1100</v>
      </c>
      <c r="E426" s="833" t="s">
        <v>1101</v>
      </c>
      <c r="F426" s="750">
        <v>1</v>
      </c>
      <c r="G426" s="750">
        <v>802</v>
      </c>
      <c r="I426" s="677">
        <f t="shared" si="8"/>
        <v>46</v>
      </c>
    </row>
    <row r="427" spans="2:9" s="716" customFormat="1" ht="40.5" customHeight="1">
      <c r="B427" s="1417"/>
      <c r="C427" s="1405"/>
      <c r="D427" s="667" t="s">
        <v>1102</v>
      </c>
      <c r="E427" s="833" t="s">
        <v>1103</v>
      </c>
      <c r="F427" s="750">
        <v>1</v>
      </c>
      <c r="G427" s="750">
        <v>1000</v>
      </c>
      <c r="I427" s="677">
        <f t="shared" si="8"/>
        <v>75</v>
      </c>
    </row>
    <row r="428" spans="2:9" s="716" customFormat="1" ht="27" customHeight="1">
      <c r="B428" s="1418"/>
      <c r="C428" s="1406"/>
      <c r="D428" s="872" t="s">
        <v>1104</v>
      </c>
      <c r="E428" s="873" t="s">
        <v>1105</v>
      </c>
      <c r="F428" s="779">
        <v>1</v>
      </c>
      <c r="G428" s="779">
        <v>153</v>
      </c>
      <c r="I428" s="677"/>
    </row>
    <row r="429" spans="2:9" ht="27" customHeight="1">
      <c r="B429" s="1259" t="s">
        <v>1926</v>
      </c>
      <c r="C429" s="1386" t="s">
        <v>52</v>
      </c>
      <c r="D429" s="414" t="s">
        <v>1625</v>
      </c>
      <c r="E429" s="817" t="s">
        <v>1626</v>
      </c>
      <c r="F429" s="758">
        <v>1</v>
      </c>
      <c r="G429" s="758">
        <v>14652</v>
      </c>
      <c r="I429" s="677">
        <f t="shared" si="8"/>
        <v>26</v>
      </c>
    </row>
    <row r="430" spans="2:9" ht="27" customHeight="1">
      <c r="B430" s="1260"/>
      <c r="C430" s="1387"/>
      <c r="D430" s="446" t="s">
        <v>1627</v>
      </c>
      <c r="E430" s="812" t="s">
        <v>1628</v>
      </c>
      <c r="F430" s="769">
        <v>1</v>
      </c>
      <c r="G430" s="769">
        <v>4610</v>
      </c>
      <c r="I430" s="677">
        <f t="shared" si="8"/>
        <v>33</v>
      </c>
    </row>
    <row r="431" spans="2:9" ht="40.5" customHeight="1">
      <c r="B431" s="1260"/>
      <c r="C431" s="1387"/>
      <c r="D431" s="376" t="s">
        <v>1916</v>
      </c>
      <c r="E431" s="797" t="s">
        <v>1629</v>
      </c>
      <c r="F431" s="746">
        <v>1</v>
      </c>
      <c r="G431" s="746">
        <v>16763</v>
      </c>
      <c r="I431" s="677">
        <f t="shared" si="8"/>
        <v>39</v>
      </c>
    </row>
    <row r="432" spans="2:9" ht="42.75" customHeight="1">
      <c r="B432" s="1260"/>
      <c r="C432" s="1387"/>
      <c r="D432" s="685" t="s">
        <v>1630</v>
      </c>
      <c r="E432" s="799" t="s">
        <v>1631</v>
      </c>
      <c r="F432" s="760">
        <v>1</v>
      </c>
      <c r="G432" s="760">
        <v>13000</v>
      </c>
      <c r="I432" s="677"/>
    </row>
    <row r="433" spans="1:9" ht="27" customHeight="1">
      <c r="B433" s="1260"/>
      <c r="C433" s="1176" t="s">
        <v>54</v>
      </c>
      <c r="D433" s="678" t="s">
        <v>555</v>
      </c>
      <c r="E433" s="793" t="s">
        <v>681</v>
      </c>
      <c r="F433" s="742">
        <v>1</v>
      </c>
      <c r="G433" s="742">
        <v>80</v>
      </c>
      <c r="I433" s="677">
        <f t="shared" si="8"/>
        <v>30</v>
      </c>
    </row>
    <row r="434" spans="1:9" ht="27" customHeight="1">
      <c r="B434" s="1260"/>
      <c r="C434" s="1176" t="s">
        <v>56</v>
      </c>
      <c r="D434" s="678" t="s">
        <v>578</v>
      </c>
      <c r="E434" s="793" t="s">
        <v>579</v>
      </c>
      <c r="F434" s="742">
        <v>1</v>
      </c>
      <c r="G434" s="742">
        <v>5200</v>
      </c>
      <c r="I434" s="677">
        <f t="shared" si="8"/>
        <v>18</v>
      </c>
    </row>
    <row r="435" spans="1:9" s="677" customFormat="1" ht="27" customHeight="1">
      <c r="B435" s="1260"/>
      <c r="C435" s="1402" t="s">
        <v>58</v>
      </c>
      <c r="D435" s="678" t="s">
        <v>597</v>
      </c>
      <c r="E435" s="793" t="s">
        <v>598</v>
      </c>
      <c r="F435" s="742">
        <v>1</v>
      </c>
      <c r="G435" s="742">
        <v>2229</v>
      </c>
      <c r="I435" s="677">
        <f t="shared" ref="I435:I487" si="9">LEN(E435)</f>
        <v>60</v>
      </c>
    </row>
    <row r="436" spans="1:9" s="677" customFormat="1" ht="27" customHeight="1">
      <c r="B436" s="1260"/>
      <c r="C436" s="1402"/>
      <c r="D436" s="678" t="s">
        <v>599</v>
      </c>
      <c r="E436" s="793" t="s">
        <v>600</v>
      </c>
      <c r="F436" s="742">
        <v>39</v>
      </c>
      <c r="G436" s="742">
        <v>481</v>
      </c>
      <c r="I436" s="677">
        <f t="shared" si="9"/>
        <v>58</v>
      </c>
    </row>
    <row r="437" spans="1:9" s="677" customFormat="1" ht="40.5" customHeight="1">
      <c r="B437" s="1260"/>
      <c r="C437" s="1402"/>
      <c r="D437" s="678" t="s">
        <v>1162</v>
      </c>
      <c r="E437" s="797" t="s">
        <v>1163</v>
      </c>
      <c r="F437" s="742">
        <v>10</v>
      </c>
      <c r="G437" s="742">
        <v>172</v>
      </c>
      <c r="I437" s="677">
        <f t="shared" si="9"/>
        <v>71</v>
      </c>
    </row>
    <row r="438" spans="1:9" s="677" customFormat="1" ht="27" customHeight="1">
      <c r="B438" s="1260"/>
      <c r="C438" s="1402"/>
      <c r="D438" s="376" t="s">
        <v>1889</v>
      </c>
      <c r="E438" s="797" t="s">
        <v>1890</v>
      </c>
      <c r="F438" s="742">
        <v>3</v>
      </c>
      <c r="G438" s="742">
        <v>36</v>
      </c>
      <c r="I438" s="677">
        <f t="shared" si="9"/>
        <v>30</v>
      </c>
    </row>
    <row r="439" spans="1:9" s="677" customFormat="1" ht="40.5" customHeight="1">
      <c r="B439" s="1260"/>
      <c r="C439" s="1402"/>
      <c r="D439" s="376" t="s">
        <v>1651</v>
      </c>
      <c r="E439" s="797" t="s">
        <v>1652</v>
      </c>
      <c r="F439" s="746">
        <v>3</v>
      </c>
      <c r="G439" s="746">
        <v>23</v>
      </c>
    </row>
    <row r="440" spans="1:9" ht="40.5" customHeight="1">
      <c r="B440" s="1261"/>
      <c r="C440" s="727" t="s">
        <v>60</v>
      </c>
      <c r="D440" s="433" t="s">
        <v>611</v>
      </c>
      <c r="E440" s="810" t="s">
        <v>1657</v>
      </c>
      <c r="F440" s="863">
        <v>9</v>
      </c>
      <c r="G440" s="863">
        <v>202</v>
      </c>
      <c r="I440" s="677">
        <f t="shared" si="9"/>
        <v>62</v>
      </c>
    </row>
    <row r="441" spans="1:9" ht="0.75" customHeight="1">
      <c r="B441" s="976"/>
      <c r="C441" s="1014"/>
      <c r="D441" s="854"/>
      <c r="E441" s="832"/>
      <c r="F441" s="1038"/>
      <c r="G441" s="1038"/>
      <c r="I441" s="677"/>
    </row>
    <row r="442" spans="1:9" ht="27" customHeight="1">
      <c r="B442" s="1392" t="s">
        <v>1911</v>
      </c>
      <c r="C442" s="978" t="s">
        <v>63</v>
      </c>
      <c r="D442" s="414" t="s">
        <v>617</v>
      </c>
      <c r="E442" s="817" t="s">
        <v>682</v>
      </c>
      <c r="F442" s="758">
        <v>1</v>
      </c>
      <c r="G442" s="758">
        <v>2180</v>
      </c>
      <c r="I442" s="677">
        <f t="shared" si="9"/>
        <v>31</v>
      </c>
    </row>
    <row r="443" spans="1:9" ht="27" customHeight="1">
      <c r="A443" s="713"/>
      <c r="B443" s="1393"/>
      <c r="C443" s="979" t="s">
        <v>630</v>
      </c>
      <c r="D443" s="1039" t="s">
        <v>633</v>
      </c>
      <c r="E443" s="1040" t="s">
        <v>634</v>
      </c>
      <c r="F443" s="1041">
        <v>10</v>
      </c>
      <c r="G443" s="761">
        <v>139</v>
      </c>
      <c r="I443" s="677">
        <f t="shared" si="9"/>
        <v>35</v>
      </c>
    </row>
    <row r="444" spans="1:9" ht="27" customHeight="1">
      <c r="B444" s="1432" t="s">
        <v>1815</v>
      </c>
      <c r="C444" s="1432"/>
      <c r="D444" s="1432"/>
      <c r="E444" s="1432"/>
      <c r="F444" s="1432"/>
      <c r="G444" s="1432"/>
      <c r="I444" s="677">
        <f t="shared" si="9"/>
        <v>0</v>
      </c>
    </row>
    <row r="445" spans="1:9" s="887" customFormat="1" ht="27" customHeight="1">
      <c r="B445" s="1280" t="s">
        <v>237</v>
      </c>
      <c r="C445" s="1282"/>
      <c r="D445" s="886" t="s">
        <v>149</v>
      </c>
      <c r="E445" s="888" t="s">
        <v>150</v>
      </c>
      <c r="F445" s="889" t="s">
        <v>902</v>
      </c>
      <c r="G445" s="890" t="s">
        <v>148</v>
      </c>
      <c r="I445" s="891">
        <f t="shared" si="9"/>
        <v>5</v>
      </c>
    </row>
    <row r="446" spans="1:9" s="677" customFormat="1" ht="27" customHeight="1">
      <c r="B446" s="1407" t="s">
        <v>0</v>
      </c>
      <c r="C446" s="1408"/>
      <c r="D446" s="688" t="s">
        <v>1305</v>
      </c>
      <c r="E446" s="817" t="s">
        <v>1306</v>
      </c>
      <c r="F446" s="758">
        <v>1</v>
      </c>
      <c r="G446" s="758">
        <v>66</v>
      </c>
      <c r="I446" s="677">
        <f t="shared" si="9"/>
        <v>28</v>
      </c>
    </row>
    <row r="447" spans="1:9" s="677" customFormat="1" ht="27" customHeight="1">
      <c r="B447" s="1409"/>
      <c r="C447" s="1410"/>
      <c r="D447" s="376" t="s">
        <v>1307</v>
      </c>
      <c r="E447" s="797" t="s">
        <v>1308</v>
      </c>
      <c r="F447" s="746">
        <v>1</v>
      </c>
      <c r="G447" s="746">
        <v>12</v>
      </c>
      <c r="I447" s="677">
        <f t="shared" si="9"/>
        <v>17</v>
      </c>
    </row>
    <row r="448" spans="1:9" s="677" customFormat="1" ht="27" customHeight="1">
      <c r="B448" s="1409"/>
      <c r="C448" s="1410"/>
      <c r="D448" s="376" t="s">
        <v>1309</v>
      </c>
      <c r="E448" s="797" t="s">
        <v>1310</v>
      </c>
      <c r="F448" s="746">
        <v>1</v>
      </c>
      <c r="G448" s="746">
        <v>7</v>
      </c>
      <c r="I448" s="677">
        <f t="shared" si="9"/>
        <v>25</v>
      </c>
    </row>
    <row r="449" spans="2:9" s="677" customFormat="1" ht="40.5" customHeight="1">
      <c r="B449" s="1409"/>
      <c r="C449" s="1410"/>
      <c r="D449" s="376" t="s">
        <v>327</v>
      </c>
      <c r="E449" s="797" t="s">
        <v>938</v>
      </c>
      <c r="F449" s="746">
        <v>1</v>
      </c>
      <c r="G449" s="746">
        <v>4691</v>
      </c>
      <c r="I449" s="677">
        <f t="shared" si="9"/>
        <v>61</v>
      </c>
    </row>
    <row r="450" spans="2:9" s="677" customFormat="1" ht="27" customHeight="1">
      <c r="B450" s="1409"/>
      <c r="C450" s="1410"/>
      <c r="D450" s="446" t="s">
        <v>1311</v>
      </c>
      <c r="E450" s="812" t="s">
        <v>1312</v>
      </c>
      <c r="F450" s="769">
        <v>29</v>
      </c>
      <c r="G450" s="769">
        <v>91</v>
      </c>
      <c r="I450" s="677">
        <f t="shared" si="9"/>
        <v>10</v>
      </c>
    </row>
    <row r="451" spans="2:9" s="677" customFormat="1" ht="27" customHeight="1">
      <c r="B451" s="1409"/>
      <c r="C451" s="1410"/>
      <c r="D451" s="376" t="s">
        <v>1313</v>
      </c>
      <c r="E451" s="797" t="s">
        <v>1314</v>
      </c>
      <c r="F451" s="746">
        <v>1</v>
      </c>
      <c r="G451" s="746">
        <v>15</v>
      </c>
      <c r="I451" s="677">
        <f t="shared" si="9"/>
        <v>27</v>
      </c>
    </row>
    <row r="452" spans="2:9" s="677" customFormat="1" ht="27" customHeight="1">
      <c r="B452" s="1411"/>
      <c r="C452" s="1412"/>
      <c r="D452" s="703" t="s">
        <v>1315</v>
      </c>
      <c r="E452" s="819" t="s">
        <v>1316</v>
      </c>
      <c r="F452" s="767">
        <v>1</v>
      </c>
      <c r="G452" s="767">
        <v>43</v>
      </c>
      <c r="I452" s="677">
        <f t="shared" si="9"/>
        <v>39</v>
      </c>
    </row>
    <row r="453" spans="2:9" ht="27" customHeight="1">
      <c r="B453" s="1394" t="s">
        <v>900</v>
      </c>
      <c r="C453" s="978" t="s">
        <v>699</v>
      </c>
      <c r="D453" s="688" t="s">
        <v>948</v>
      </c>
      <c r="E453" s="817" t="s">
        <v>1856</v>
      </c>
      <c r="F453" s="758">
        <v>4</v>
      </c>
      <c r="G453" s="758">
        <v>189</v>
      </c>
      <c r="I453" s="677">
        <f t="shared" si="9"/>
        <v>43</v>
      </c>
    </row>
    <row r="454" spans="2:9" ht="27" customHeight="1">
      <c r="B454" s="1395"/>
      <c r="C454" s="733" t="s">
        <v>4</v>
      </c>
      <c r="D454" s="678" t="s">
        <v>959</v>
      </c>
      <c r="E454" s="793" t="s">
        <v>960</v>
      </c>
      <c r="F454" s="742">
        <v>3</v>
      </c>
      <c r="G454" s="742">
        <v>57</v>
      </c>
      <c r="I454" s="677">
        <f t="shared" si="9"/>
        <v>38</v>
      </c>
    </row>
    <row r="455" spans="2:9" s="677" customFormat="1" ht="27" customHeight="1">
      <c r="B455" s="1395"/>
      <c r="C455" s="1402" t="s">
        <v>249</v>
      </c>
      <c r="D455" s="678" t="s">
        <v>967</v>
      </c>
      <c r="E455" s="797" t="s">
        <v>968</v>
      </c>
      <c r="F455" s="742">
        <v>1</v>
      </c>
      <c r="G455" s="742">
        <v>24</v>
      </c>
      <c r="I455" s="677">
        <f t="shared" si="9"/>
        <v>44</v>
      </c>
    </row>
    <row r="456" spans="2:9" s="677" customFormat="1" ht="27" customHeight="1">
      <c r="B456" s="1395"/>
      <c r="C456" s="1402"/>
      <c r="D456" s="678" t="s">
        <v>969</v>
      </c>
      <c r="E456" s="797" t="s">
        <v>970</v>
      </c>
      <c r="F456" s="742">
        <v>1</v>
      </c>
      <c r="G456" s="742">
        <v>16</v>
      </c>
      <c r="I456" s="677">
        <f t="shared" si="9"/>
        <v>34</v>
      </c>
    </row>
    <row r="457" spans="2:9" s="677" customFormat="1" ht="27" customHeight="1">
      <c r="B457" s="1395"/>
      <c r="C457" s="1402"/>
      <c r="D457" s="678" t="s">
        <v>1331</v>
      </c>
      <c r="E457" s="797" t="s">
        <v>1332</v>
      </c>
      <c r="F457" s="742">
        <v>1</v>
      </c>
      <c r="G457" s="742">
        <v>257</v>
      </c>
      <c r="I457" s="677">
        <f t="shared" si="9"/>
        <v>36</v>
      </c>
    </row>
    <row r="458" spans="2:9" ht="27" customHeight="1">
      <c r="B458" s="1395"/>
      <c r="C458" s="1399" t="s">
        <v>254</v>
      </c>
      <c r="D458" s="395" t="s">
        <v>1873</v>
      </c>
      <c r="E458" s="805" t="s">
        <v>1875</v>
      </c>
      <c r="F458" s="768">
        <v>2</v>
      </c>
      <c r="G458" s="768">
        <v>251</v>
      </c>
      <c r="I458" s="677">
        <f t="shared" si="9"/>
        <v>46</v>
      </c>
    </row>
    <row r="459" spans="2:9" ht="27" customHeight="1">
      <c r="B459" s="1395"/>
      <c r="C459" s="1399"/>
      <c r="D459" s="395" t="s">
        <v>1874</v>
      </c>
      <c r="E459" s="805" t="s">
        <v>1876</v>
      </c>
      <c r="F459" s="768">
        <v>3</v>
      </c>
      <c r="G459" s="768">
        <v>493</v>
      </c>
      <c r="I459" s="677">
        <f t="shared" si="9"/>
        <v>40</v>
      </c>
    </row>
    <row r="460" spans="2:9" s="677" customFormat="1" ht="27" customHeight="1">
      <c r="B460" s="1395"/>
      <c r="C460" s="874" t="s">
        <v>720</v>
      </c>
      <c r="D460" s="678" t="s">
        <v>721</v>
      </c>
      <c r="E460" s="793" t="s">
        <v>722</v>
      </c>
      <c r="F460" s="742">
        <v>3</v>
      </c>
      <c r="G460" s="742">
        <v>40</v>
      </c>
      <c r="I460" s="677">
        <f t="shared" si="9"/>
        <v>30</v>
      </c>
    </row>
    <row r="461" spans="2:9" s="370" customFormat="1" ht="27" customHeight="1">
      <c r="B461" s="1395"/>
      <c r="C461" s="1398" t="s">
        <v>833</v>
      </c>
      <c r="D461" s="685" t="s">
        <v>834</v>
      </c>
      <c r="E461" s="799" t="s">
        <v>383</v>
      </c>
      <c r="F461" s="760">
        <v>1</v>
      </c>
      <c r="G461" s="760">
        <v>1182</v>
      </c>
      <c r="I461" s="677">
        <f t="shared" si="9"/>
        <v>50</v>
      </c>
    </row>
    <row r="462" spans="2:9" s="370" customFormat="1" ht="40.5" customHeight="1">
      <c r="B462" s="1395"/>
      <c r="C462" s="1387"/>
      <c r="D462" s="376" t="s">
        <v>835</v>
      </c>
      <c r="E462" s="797" t="s">
        <v>836</v>
      </c>
      <c r="F462" s="746">
        <v>1</v>
      </c>
      <c r="G462" s="746">
        <v>72</v>
      </c>
      <c r="I462" s="677">
        <f t="shared" si="9"/>
        <v>64</v>
      </c>
    </row>
    <row r="463" spans="2:9" s="370" customFormat="1" ht="40.5" customHeight="1">
      <c r="B463" s="1395"/>
      <c r="C463" s="1387"/>
      <c r="D463" s="717" t="s">
        <v>1352</v>
      </c>
      <c r="E463" s="797" t="s">
        <v>1353</v>
      </c>
      <c r="F463" s="746">
        <v>1</v>
      </c>
      <c r="G463" s="746">
        <v>36</v>
      </c>
      <c r="I463" s="677"/>
    </row>
    <row r="464" spans="2:9" s="370" customFormat="1" ht="27" customHeight="1">
      <c r="B464" s="1395"/>
      <c r="C464" s="1388"/>
      <c r="D464" s="718" t="s">
        <v>1354</v>
      </c>
      <c r="E464" s="797" t="s">
        <v>1355</v>
      </c>
      <c r="F464" s="746">
        <v>1</v>
      </c>
      <c r="G464" s="746">
        <v>4010</v>
      </c>
      <c r="I464" s="677"/>
    </row>
    <row r="465" spans="2:9" s="716" customFormat="1" ht="67.5" customHeight="1">
      <c r="B465" s="1395"/>
      <c r="C465" s="1405" t="s">
        <v>987</v>
      </c>
      <c r="D465" s="719" t="s">
        <v>1356</v>
      </c>
      <c r="E465" s="802" t="s">
        <v>1357</v>
      </c>
      <c r="F465" s="750">
        <v>1</v>
      </c>
      <c r="G465" s="750">
        <v>61</v>
      </c>
      <c r="I465" s="677">
        <f t="shared" si="9"/>
        <v>107</v>
      </c>
    </row>
    <row r="466" spans="2:9" s="716" customFormat="1" ht="67.5" customHeight="1">
      <c r="B466" s="1396"/>
      <c r="C466" s="1406"/>
      <c r="D466" s="1042" t="s">
        <v>1358</v>
      </c>
      <c r="E466" s="1009" t="s">
        <v>1359</v>
      </c>
      <c r="F466" s="779">
        <v>1</v>
      </c>
      <c r="G466" s="779">
        <v>41</v>
      </c>
      <c r="I466" s="677">
        <f t="shared" si="9"/>
        <v>110</v>
      </c>
    </row>
    <row r="467" spans="2:9" s="716" customFormat="1" ht="0.75" customHeight="1">
      <c r="B467" s="984"/>
      <c r="C467" s="1026"/>
      <c r="D467" s="1044"/>
      <c r="E467" s="1007"/>
      <c r="F467" s="1013"/>
      <c r="G467" s="1013"/>
      <c r="I467" s="677"/>
    </row>
    <row r="468" spans="2:9" ht="27" customHeight="1">
      <c r="B468" s="1394" t="s">
        <v>892</v>
      </c>
      <c r="C468" s="1386" t="s">
        <v>388</v>
      </c>
      <c r="D468" s="1043" t="s">
        <v>1000</v>
      </c>
      <c r="E468" s="835" t="s">
        <v>1001</v>
      </c>
      <c r="F468" s="853">
        <v>1</v>
      </c>
      <c r="G468" s="853">
        <v>140</v>
      </c>
      <c r="I468" s="677">
        <f t="shared" si="9"/>
        <v>52</v>
      </c>
    </row>
    <row r="469" spans="2:9" ht="0.75" customHeight="1">
      <c r="B469" s="1395"/>
      <c r="C469" s="1387"/>
      <c r="D469" s="1022"/>
      <c r="E469" s="818"/>
      <c r="F469" s="766"/>
      <c r="G469" s="766"/>
      <c r="I469" s="677"/>
    </row>
    <row r="470" spans="2:9" ht="27" customHeight="1">
      <c r="B470" s="1395"/>
      <c r="C470" s="1387"/>
      <c r="D470" s="678" t="s">
        <v>1002</v>
      </c>
      <c r="E470" s="793" t="s">
        <v>1003</v>
      </c>
      <c r="F470" s="742">
        <v>1</v>
      </c>
      <c r="G470" s="742">
        <v>27</v>
      </c>
      <c r="I470" s="677">
        <f t="shared" si="9"/>
        <v>49</v>
      </c>
    </row>
    <row r="471" spans="2:9" ht="27" customHeight="1">
      <c r="B471" s="1395"/>
      <c r="C471" s="1388"/>
      <c r="D471" s="678" t="s">
        <v>1360</v>
      </c>
      <c r="E471" s="797" t="s">
        <v>1361</v>
      </c>
      <c r="F471" s="746">
        <v>1</v>
      </c>
      <c r="G471" s="742">
        <v>29</v>
      </c>
      <c r="I471" s="677"/>
    </row>
    <row r="472" spans="2:9" s="677" customFormat="1" ht="27" customHeight="1">
      <c r="B472" s="1395"/>
      <c r="C472" s="1402" t="s">
        <v>1019</v>
      </c>
      <c r="D472" s="781" t="s">
        <v>1381</v>
      </c>
      <c r="E472" s="781" t="s">
        <v>1382</v>
      </c>
      <c r="F472" s="768">
        <v>1</v>
      </c>
      <c r="G472" s="768">
        <v>28</v>
      </c>
      <c r="I472" s="677">
        <f t="shared" si="9"/>
        <v>32</v>
      </c>
    </row>
    <row r="473" spans="2:9" s="677" customFormat="1" ht="27" customHeight="1">
      <c r="B473" s="1395"/>
      <c r="C473" s="1402"/>
      <c r="D473" s="782" t="s">
        <v>1383</v>
      </c>
      <c r="E473" s="782" t="s">
        <v>1384</v>
      </c>
      <c r="F473" s="768">
        <v>3</v>
      </c>
      <c r="G473" s="768">
        <v>54</v>
      </c>
      <c r="I473" s="677">
        <f t="shared" si="9"/>
        <v>17</v>
      </c>
    </row>
    <row r="474" spans="2:9" s="677" customFormat="1" ht="27" customHeight="1">
      <c r="B474" s="1395"/>
      <c r="C474" s="1402"/>
      <c r="D474" s="781" t="s">
        <v>1385</v>
      </c>
      <c r="E474" s="781" t="s">
        <v>1386</v>
      </c>
      <c r="F474" s="768">
        <v>1</v>
      </c>
      <c r="G474" s="768">
        <v>61</v>
      </c>
      <c r="I474" s="677">
        <f t="shared" si="9"/>
        <v>37</v>
      </c>
    </row>
    <row r="475" spans="2:9" s="677" customFormat="1" ht="27" customHeight="1">
      <c r="B475" s="1396"/>
      <c r="C475" s="875" t="s">
        <v>1022</v>
      </c>
      <c r="D475" s="876" t="s">
        <v>1023</v>
      </c>
      <c r="E475" s="821" t="s">
        <v>1024</v>
      </c>
      <c r="F475" s="775">
        <v>1</v>
      </c>
      <c r="G475" s="775">
        <v>167</v>
      </c>
      <c r="I475" s="677">
        <f t="shared" si="9"/>
        <v>41</v>
      </c>
    </row>
    <row r="476" spans="2:9" ht="40.5" customHeight="1">
      <c r="B476" s="1389" t="s">
        <v>1025</v>
      </c>
      <c r="C476" s="1401" t="s">
        <v>418</v>
      </c>
      <c r="D476" s="864" t="s">
        <v>1030</v>
      </c>
      <c r="E476" s="865" t="s">
        <v>1031</v>
      </c>
      <c r="F476" s="866">
        <v>16</v>
      </c>
      <c r="G476" s="866">
        <v>2277</v>
      </c>
      <c r="I476" s="677">
        <f t="shared" si="9"/>
        <v>63</v>
      </c>
    </row>
    <row r="477" spans="2:9" ht="27" customHeight="1">
      <c r="B477" s="1390"/>
      <c r="C477" s="1399"/>
      <c r="D477" s="678" t="s">
        <v>1418</v>
      </c>
      <c r="E477" s="797" t="s">
        <v>1419</v>
      </c>
      <c r="F477" s="746">
        <v>7</v>
      </c>
      <c r="G477" s="746">
        <v>192</v>
      </c>
      <c r="I477" s="677">
        <f t="shared" si="9"/>
        <v>22</v>
      </c>
    </row>
    <row r="478" spans="2:9" ht="40.5" customHeight="1">
      <c r="B478" s="1390"/>
      <c r="C478" s="1399"/>
      <c r="D478" s="376" t="s">
        <v>1420</v>
      </c>
      <c r="E478" s="797" t="s">
        <v>1421</v>
      </c>
      <c r="F478" s="746">
        <v>1</v>
      </c>
      <c r="G478" s="746">
        <v>53</v>
      </c>
      <c r="I478" s="677">
        <f t="shared" si="9"/>
        <v>65</v>
      </c>
    </row>
    <row r="479" spans="2:9" s="677" customFormat="1" ht="27" customHeight="1">
      <c r="B479" s="1390"/>
      <c r="C479" s="1402" t="s">
        <v>421</v>
      </c>
      <c r="D479" s="721" t="s">
        <v>1436</v>
      </c>
      <c r="E479" s="797" t="s">
        <v>1437</v>
      </c>
      <c r="F479" s="746">
        <v>1</v>
      </c>
      <c r="G479" s="746">
        <v>180</v>
      </c>
      <c r="I479" s="677">
        <f t="shared" si="9"/>
        <v>33</v>
      </c>
    </row>
    <row r="480" spans="2:9" s="677" customFormat="1" ht="27" customHeight="1">
      <c r="B480" s="1390"/>
      <c r="C480" s="1402"/>
      <c r="D480" s="877" t="s">
        <v>1438</v>
      </c>
      <c r="E480" s="797" t="s">
        <v>1439</v>
      </c>
      <c r="F480" s="746">
        <v>43</v>
      </c>
      <c r="G480" s="746">
        <v>677</v>
      </c>
      <c r="I480" s="677">
        <f t="shared" si="9"/>
        <v>32</v>
      </c>
    </row>
    <row r="481" spans="2:9" s="677" customFormat="1" ht="27" customHeight="1">
      <c r="B481" s="1390"/>
      <c r="C481" s="1402"/>
      <c r="D481" s="877" t="s">
        <v>1440</v>
      </c>
      <c r="E481" s="797" t="s">
        <v>1441</v>
      </c>
      <c r="F481" s="746">
        <v>20</v>
      </c>
      <c r="G481" s="746">
        <v>904</v>
      </c>
      <c r="I481" s="677">
        <f t="shared" si="9"/>
        <v>37</v>
      </c>
    </row>
    <row r="482" spans="2:9" ht="27" customHeight="1">
      <c r="B482" s="1390"/>
      <c r="C482" s="1399" t="s">
        <v>425</v>
      </c>
      <c r="D482" s="376" t="s">
        <v>1900</v>
      </c>
      <c r="E482" s="797" t="s">
        <v>427</v>
      </c>
      <c r="F482" s="742">
        <v>2</v>
      </c>
      <c r="G482" s="742">
        <v>73</v>
      </c>
      <c r="I482" s="677">
        <f t="shared" si="9"/>
        <v>28</v>
      </c>
    </row>
    <row r="483" spans="2:9" ht="27" customHeight="1">
      <c r="B483" s="1390"/>
      <c r="C483" s="1399"/>
      <c r="D483" s="376" t="s">
        <v>426</v>
      </c>
      <c r="E483" s="797" t="s">
        <v>1899</v>
      </c>
      <c r="F483" s="742">
        <v>1</v>
      </c>
      <c r="G483" s="742">
        <v>17</v>
      </c>
      <c r="I483" s="677">
        <f t="shared" si="9"/>
        <v>28</v>
      </c>
    </row>
    <row r="484" spans="2:9" ht="27" customHeight="1">
      <c r="B484" s="1390"/>
      <c r="C484" s="1399"/>
      <c r="D484" s="721" t="s">
        <v>1777</v>
      </c>
      <c r="E484" s="797" t="s">
        <v>1778</v>
      </c>
      <c r="F484" s="746">
        <v>1</v>
      </c>
      <c r="G484" s="746">
        <v>29</v>
      </c>
      <c r="I484" s="677">
        <f t="shared" si="9"/>
        <v>24</v>
      </c>
    </row>
    <row r="485" spans="2:9" ht="27" customHeight="1">
      <c r="B485" s="1390"/>
      <c r="C485" s="939" t="s">
        <v>1454</v>
      </c>
      <c r="D485" s="721" t="s">
        <v>1455</v>
      </c>
      <c r="E485" s="797" t="s">
        <v>1456</v>
      </c>
      <c r="F485" s="768">
        <v>1</v>
      </c>
      <c r="G485" s="768">
        <v>49</v>
      </c>
      <c r="I485" s="677">
        <f t="shared" si="9"/>
        <v>32</v>
      </c>
    </row>
    <row r="486" spans="2:9" ht="27" customHeight="1">
      <c r="B486" s="1390"/>
      <c r="C486" s="1399" t="s">
        <v>432</v>
      </c>
      <c r="D486" s="395" t="s">
        <v>1702</v>
      </c>
      <c r="E486" s="805" t="s">
        <v>1703</v>
      </c>
      <c r="F486" s="755">
        <v>1</v>
      </c>
      <c r="G486" s="755">
        <v>40</v>
      </c>
      <c r="I486" s="677">
        <f t="shared" si="9"/>
        <v>25</v>
      </c>
    </row>
    <row r="487" spans="2:9" ht="27" customHeight="1">
      <c r="B487" s="1390"/>
      <c r="C487" s="1399"/>
      <c r="D487" s="395" t="s">
        <v>433</v>
      </c>
      <c r="E487" s="805" t="s">
        <v>1704</v>
      </c>
      <c r="F487" s="755">
        <v>3</v>
      </c>
      <c r="G487" s="755">
        <v>61</v>
      </c>
      <c r="I487" s="677">
        <f t="shared" si="9"/>
        <v>37</v>
      </c>
    </row>
    <row r="488" spans="2:9" ht="27" customHeight="1">
      <c r="B488" s="1390"/>
      <c r="C488" s="1398"/>
      <c r="D488" s="444" t="s">
        <v>1705</v>
      </c>
      <c r="E488" s="801" t="s">
        <v>1706</v>
      </c>
      <c r="F488" s="764">
        <v>1</v>
      </c>
      <c r="G488" s="764">
        <v>83</v>
      </c>
      <c r="I488" s="677">
        <f t="shared" ref="I488:I521" si="10">LEN(E488)</f>
        <v>16</v>
      </c>
    </row>
    <row r="489" spans="2:9" ht="27" customHeight="1">
      <c r="B489" s="1390"/>
      <c r="C489" s="1399" t="s">
        <v>444</v>
      </c>
      <c r="D489" s="879" t="s">
        <v>752</v>
      </c>
      <c r="E489" s="805" t="s">
        <v>1499</v>
      </c>
      <c r="F489" s="755">
        <v>1</v>
      </c>
      <c r="G489" s="755">
        <v>204</v>
      </c>
      <c r="I489" s="677">
        <f t="shared" si="10"/>
        <v>53</v>
      </c>
    </row>
    <row r="490" spans="2:9" ht="27" customHeight="1">
      <c r="B490" s="1390"/>
      <c r="C490" s="1399"/>
      <c r="D490" s="879" t="s">
        <v>750</v>
      </c>
      <c r="E490" s="805" t="s">
        <v>1500</v>
      </c>
      <c r="F490" s="755">
        <v>1</v>
      </c>
      <c r="G490" s="755">
        <v>70</v>
      </c>
      <c r="I490" s="677"/>
    </row>
    <row r="491" spans="2:9" ht="27" customHeight="1">
      <c r="B491" s="1390"/>
      <c r="C491" s="947" t="s">
        <v>23</v>
      </c>
      <c r="D491" s="879" t="s">
        <v>1906</v>
      </c>
      <c r="E491" s="805" t="s">
        <v>1907</v>
      </c>
      <c r="F491" s="755">
        <v>1</v>
      </c>
      <c r="G491" s="755">
        <v>27</v>
      </c>
      <c r="I491" s="677"/>
    </row>
    <row r="492" spans="2:9" ht="27" customHeight="1">
      <c r="B492" s="1390"/>
      <c r="C492" s="939" t="s">
        <v>1508</v>
      </c>
      <c r="D492" s="879" t="s">
        <v>1509</v>
      </c>
      <c r="E492" s="805" t="s">
        <v>1510</v>
      </c>
      <c r="F492" s="755">
        <v>1</v>
      </c>
      <c r="G492" s="755">
        <v>71</v>
      </c>
      <c r="I492" s="677"/>
    </row>
    <row r="493" spans="2:9" ht="27" customHeight="1">
      <c r="B493" s="1390"/>
      <c r="C493" s="940" t="s">
        <v>1075</v>
      </c>
      <c r="D493" s="877" t="s">
        <v>1713</v>
      </c>
      <c r="E493" s="797" t="s">
        <v>1714</v>
      </c>
      <c r="F493" s="746">
        <v>1</v>
      </c>
      <c r="G493" s="746">
        <v>46</v>
      </c>
      <c r="I493" s="677"/>
    </row>
    <row r="494" spans="2:9" ht="40.5" customHeight="1">
      <c r="B494" s="1391"/>
      <c r="C494" s="941" t="s">
        <v>764</v>
      </c>
      <c r="D494" s="880" t="s">
        <v>765</v>
      </c>
      <c r="E494" s="844" t="s">
        <v>766</v>
      </c>
      <c r="F494" s="759">
        <v>6</v>
      </c>
      <c r="G494" s="881">
        <v>137</v>
      </c>
      <c r="I494" s="677">
        <f t="shared" si="10"/>
        <v>61</v>
      </c>
    </row>
    <row r="495" spans="2:9" ht="27" customHeight="1">
      <c r="B495" s="1259" t="s">
        <v>1917</v>
      </c>
      <c r="C495" s="1045" t="s">
        <v>777</v>
      </c>
      <c r="D495" s="722" t="s">
        <v>779</v>
      </c>
      <c r="E495" s="835" t="s">
        <v>1582</v>
      </c>
      <c r="F495" s="843">
        <v>4</v>
      </c>
      <c r="G495" s="843">
        <v>148</v>
      </c>
      <c r="I495" s="677">
        <f t="shared" si="10"/>
        <v>57</v>
      </c>
    </row>
    <row r="496" spans="2:9" ht="27" customHeight="1">
      <c r="B496" s="1261"/>
      <c r="C496" s="980" t="s">
        <v>1612</v>
      </c>
      <c r="D496" s="699" t="s">
        <v>1613</v>
      </c>
      <c r="E496" s="844" t="s">
        <v>1615</v>
      </c>
      <c r="F496" s="845">
        <v>4</v>
      </c>
      <c r="G496" s="845">
        <v>40</v>
      </c>
      <c r="I496" s="677"/>
    </row>
    <row r="497" spans="1:9" ht="0.75" customHeight="1">
      <c r="B497" s="972"/>
      <c r="C497" s="737"/>
      <c r="D497" s="1023"/>
      <c r="E497" s="1024"/>
      <c r="F497" s="1025"/>
      <c r="G497" s="1025"/>
      <c r="I497" s="677"/>
    </row>
    <row r="498" spans="1:9" ht="27" customHeight="1">
      <c r="B498" s="878" t="s">
        <v>1918</v>
      </c>
      <c r="C498" s="1046" t="s">
        <v>1919</v>
      </c>
      <c r="D498" s="1047" t="s">
        <v>1614</v>
      </c>
      <c r="E498" s="1048" t="s">
        <v>1616</v>
      </c>
      <c r="F498" s="1049">
        <v>48</v>
      </c>
      <c r="G498" s="1049">
        <v>1140</v>
      </c>
      <c r="I498" s="677"/>
    </row>
    <row r="499" spans="1:9" s="677" customFormat="1" ht="27" customHeight="1">
      <c r="B499" s="1259" t="s">
        <v>895</v>
      </c>
      <c r="C499" s="912" t="s">
        <v>1133</v>
      </c>
      <c r="D499" s="841" t="s">
        <v>1134</v>
      </c>
      <c r="E499" s="913" t="s">
        <v>1135</v>
      </c>
      <c r="F499" s="906">
        <v>1</v>
      </c>
      <c r="G499" s="914">
        <v>159</v>
      </c>
      <c r="I499" s="677">
        <f t="shared" si="10"/>
        <v>41</v>
      </c>
    </row>
    <row r="500" spans="1:9" ht="27" customHeight="1">
      <c r="B500" s="1260"/>
      <c r="C500" s="726" t="s">
        <v>567</v>
      </c>
      <c r="D500" s="678" t="s">
        <v>568</v>
      </c>
      <c r="E500" s="834" t="s">
        <v>569</v>
      </c>
      <c r="F500" s="742">
        <v>16</v>
      </c>
      <c r="G500" s="784">
        <v>829</v>
      </c>
      <c r="I500" s="677">
        <f t="shared" si="10"/>
        <v>40</v>
      </c>
    </row>
    <row r="501" spans="1:9" ht="27" customHeight="1">
      <c r="A501" s="785"/>
      <c r="B501" s="1260"/>
      <c r="C501" s="786" t="s">
        <v>857</v>
      </c>
      <c r="D501" s="668" t="s">
        <v>856</v>
      </c>
      <c r="E501" s="836" t="s">
        <v>1154</v>
      </c>
      <c r="F501" s="787">
        <v>1</v>
      </c>
      <c r="G501" s="787">
        <v>176</v>
      </c>
      <c r="H501" s="785"/>
      <c r="I501" s="677">
        <f t="shared" si="10"/>
        <v>46</v>
      </c>
    </row>
    <row r="502" spans="1:9" s="677" customFormat="1" ht="27" customHeight="1">
      <c r="B502" s="1260"/>
      <c r="C502" s="729" t="s">
        <v>1164</v>
      </c>
      <c r="D502" s="376" t="s">
        <v>1165</v>
      </c>
      <c r="E502" s="837" t="s">
        <v>1816</v>
      </c>
      <c r="F502" s="746">
        <v>10</v>
      </c>
      <c r="G502" s="788">
        <v>73</v>
      </c>
      <c r="I502" s="677">
        <f t="shared" si="10"/>
        <v>59</v>
      </c>
    </row>
    <row r="503" spans="1:9" ht="27" customHeight="1">
      <c r="B503" s="1260"/>
      <c r="C503" s="726" t="s">
        <v>608</v>
      </c>
      <c r="D503" s="678" t="s">
        <v>606</v>
      </c>
      <c r="E503" s="834" t="s">
        <v>607</v>
      </c>
      <c r="F503" s="742">
        <v>15</v>
      </c>
      <c r="G503" s="784">
        <v>258</v>
      </c>
      <c r="I503" s="677">
        <f t="shared" si="10"/>
        <v>47</v>
      </c>
    </row>
    <row r="504" spans="1:9" ht="27" customHeight="1">
      <c r="B504" s="1260"/>
      <c r="C504" s="726" t="s">
        <v>797</v>
      </c>
      <c r="D504" s="678" t="s">
        <v>803</v>
      </c>
      <c r="E504" s="834" t="s">
        <v>804</v>
      </c>
      <c r="F504" s="742">
        <v>1</v>
      </c>
      <c r="G504" s="784">
        <v>47</v>
      </c>
      <c r="I504" s="677">
        <f t="shared" si="10"/>
        <v>39</v>
      </c>
    </row>
    <row r="505" spans="1:9" ht="27" customHeight="1">
      <c r="B505" s="1260"/>
      <c r="C505" s="738" t="s">
        <v>613</v>
      </c>
      <c r="D505" s="690" t="s">
        <v>615</v>
      </c>
      <c r="E505" s="834" t="s">
        <v>683</v>
      </c>
      <c r="F505" s="768">
        <v>2</v>
      </c>
      <c r="G505" s="768">
        <v>44</v>
      </c>
      <c r="I505" s="677">
        <f t="shared" si="10"/>
        <v>37</v>
      </c>
    </row>
    <row r="506" spans="1:9" ht="27" customHeight="1">
      <c r="B506" s="1260"/>
      <c r="C506" s="738" t="s">
        <v>1672</v>
      </c>
      <c r="D506" s="417" t="s">
        <v>1186</v>
      </c>
      <c r="E506" s="837" t="s">
        <v>1673</v>
      </c>
      <c r="F506" s="746">
        <v>1</v>
      </c>
      <c r="G506" s="788">
        <v>20</v>
      </c>
      <c r="I506" s="677"/>
    </row>
    <row r="507" spans="1:9" ht="27" customHeight="1">
      <c r="B507" s="1260"/>
      <c r="C507" s="1404" t="s">
        <v>624</v>
      </c>
      <c r="D507" s="690" t="s">
        <v>620</v>
      </c>
      <c r="E507" s="834" t="s">
        <v>621</v>
      </c>
      <c r="F507" s="742">
        <v>1</v>
      </c>
      <c r="G507" s="784">
        <v>1293</v>
      </c>
      <c r="I507" s="677">
        <f t="shared" si="10"/>
        <v>46</v>
      </c>
    </row>
    <row r="508" spans="1:9" ht="27" customHeight="1">
      <c r="B508" s="1260"/>
      <c r="C508" s="1404"/>
      <c r="D508" s="690" t="s">
        <v>622</v>
      </c>
      <c r="E508" s="834" t="s">
        <v>623</v>
      </c>
      <c r="F508" s="742">
        <v>1</v>
      </c>
      <c r="G508" s="784">
        <v>154</v>
      </c>
      <c r="I508" s="677">
        <f t="shared" si="10"/>
        <v>55</v>
      </c>
    </row>
    <row r="509" spans="1:9" ht="27" customHeight="1">
      <c r="B509" s="1260"/>
      <c r="C509" s="1399" t="s">
        <v>256</v>
      </c>
      <c r="D509" s="395" t="s">
        <v>810</v>
      </c>
      <c r="E509" s="838" t="s">
        <v>811</v>
      </c>
      <c r="F509" s="755">
        <v>1</v>
      </c>
      <c r="G509" s="768">
        <v>14</v>
      </c>
      <c r="I509" s="677">
        <f t="shared" si="10"/>
        <v>40</v>
      </c>
    </row>
    <row r="510" spans="1:9" ht="27" customHeight="1">
      <c r="B510" s="1261"/>
      <c r="C510" s="1400"/>
      <c r="D510" s="882" t="s">
        <v>635</v>
      </c>
      <c r="E510" s="810" t="s">
        <v>636</v>
      </c>
      <c r="F510" s="761">
        <v>1</v>
      </c>
      <c r="G510" s="845">
        <v>216</v>
      </c>
      <c r="I510" s="677">
        <f t="shared" si="10"/>
        <v>42</v>
      </c>
    </row>
    <row r="511" spans="1:9" ht="27" customHeight="1">
      <c r="B511" s="1432" t="s">
        <v>1817</v>
      </c>
      <c r="C511" s="1432"/>
      <c r="D511" s="1432"/>
      <c r="E511" s="1432"/>
      <c r="F511" s="1432"/>
      <c r="G511" s="1432"/>
      <c r="I511" s="677">
        <f t="shared" si="10"/>
        <v>0</v>
      </c>
    </row>
    <row r="512" spans="1:9" s="887" customFormat="1" ht="27" customHeight="1">
      <c r="B512" s="1280" t="s">
        <v>237</v>
      </c>
      <c r="C512" s="1282"/>
      <c r="D512" s="886" t="s">
        <v>149</v>
      </c>
      <c r="E512" s="888" t="s">
        <v>150</v>
      </c>
      <c r="F512" s="889" t="s">
        <v>902</v>
      </c>
      <c r="G512" s="890" t="s">
        <v>148</v>
      </c>
      <c r="I512" s="891">
        <f t="shared" si="10"/>
        <v>5</v>
      </c>
    </row>
    <row r="513" spans="2:9" s="677" customFormat="1" ht="27" customHeight="1">
      <c r="B513" s="1407" t="s">
        <v>0</v>
      </c>
      <c r="C513" s="1408"/>
      <c r="D513" s="688" t="s">
        <v>939</v>
      </c>
      <c r="E513" s="806" t="s">
        <v>940</v>
      </c>
      <c r="F513" s="757">
        <v>1</v>
      </c>
      <c r="G513" s="757">
        <v>617</v>
      </c>
      <c r="I513" s="677">
        <f t="shared" si="10"/>
        <v>52</v>
      </c>
    </row>
    <row r="514" spans="2:9" s="677" customFormat="1" ht="40.5" customHeight="1">
      <c r="B514" s="1409"/>
      <c r="C514" s="1410"/>
      <c r="D514" s="678" t="s">
        <v>941</v>
      </c>
      <c r="E514" s="797" t="s">
        <v>1317</v>
      </c>
      <c r="F514" s="746">
        <v>5</v>
      </c>
      <c r="G514" s="746">
        <v>1159</v>
      </c>
      <c r="I514" s="677">
        <f t="shared" si="10"/>
        <v>63</v>
      </c>
    </row>
    <row r="515" spans="2:9" s="677" customFormat="1" ht="27" customHeight="1">
      <c r="B515" s="1409"/>
      <c r="C515" s="1410"/>
      <c r="D515" s="678" t="s">
        <v>1318</v>
      </c>
      <c r="E515" s="797" t="s">
        <v>1319</v>
      </c>
      <c r="F515" s="746">
        <v>2</v>
      </c>
      <c r="G515" s="746">
        <v>39</v>
      </c>
      <c r="I515" s="677">
        <f t="shared" si="10"/>
        <v>27</v>
      </c>
    </row>
    <row r="516" spans="2:9" s="677" customFormat="1" ht="40.5" customHeight="1">
      <c r="B516" s="1409"/>
      <c r="C516" s="1410"/>
      <c r="D516" s="678" t="s">
        <v>1320</v>
      </c>
      <c r="E516" s="797" t="s">
        <v>1321</v>
      </c>
      <c r="F516" s="746">
        <v>1</v>
      </c>
      <c r="G516" s="746">
        <v>167</v>
      </c>
      <c r="I516" s="677">
        <f t="shared" si="10"/>
        <v>67</v>
      </c>
    </row>
    <row r="517" spans="2:9" s="677" customFormat="1" ht="27" customHeight="1">
      <c r="B517" s="1409"/>
      <c r="C517" s="1410"/>
      <c r="D517" s="678" t="s">
        <v>1322</v>
      </c>
      <c r="E517" s="793" t="s">
        <v>1323</v>
      </c>
      <c r="F517" s="742">
        <v>1</v>
      </c>
      <c r="G517" s="742">
        <v>19</v>
      </c>
      <c r="I517" s="677">
        <f t="shared" si="10"/>
        <v>45</v>
      </c>
    </row>
    <row r="518" spans="2:9" s="677" customFormat="1" ht="27" customHeight="1">
      <c r="B518" s="1409"/>
      <c r="C518" s="1410"/>
      <c r="D518" s="702" t="s">
        <v>942</v>
      </c>
      <c r="E518" s="827" t="s">
        <v>943</v>
      </c>
      <c r="F518" s="765">
        <v>13</v>
      </c>
      <c r="G518" s="765">
        <v>51</v>
      </c>
      <c r="I518" s="677">
        <f t="shared" si="10"/>
        <v>14</v>
      </c>
    </row>
    <row r="519" spans="2:9" s="677" customFormat="1" ht="27" customHeight="1">
      <c r="B519" s="1409"/>
      <c r="C519" s="1410"/>
      <c r="D519" s="678" t="s">
        <v>944</v>
      </c>
      <c r="E519" s="797" t="s">
        <v>945</v>
      </c>
      <c r="F519" s="746">
        <v>1</v>
      </c>
      <c r="G519" s="746">
        <v>15</v>
      </c>
      <c r="I519" s="677">
        <f t="shared" si="10"/>
        <v>8</v>
      </c>
    </row>
    <row r="520" spans="2:9" s="677" customFormat="1" ht="27" customHeight="1">
      <c r="B520" s="1411"/>
      <c r="C520" s="1412"/>
      <c r="D520" s="693" t="s">
        <v>946</v>
      </c>
      <c r="E520" s="821" t="s">
        <v>947</v>
      </c>
      <c r="F520" s="775">
        <v>12</v>
      </c>
      <c r="G520" s="775">
        <v>114</v>
      </c>
      <c r="I520" s="677">
        <f t="shared" si="10"/>
        <v>9</v>
      </c>
    </row>
    <row r="521" spans="2:9" ht="40.5" customHeight="1">
      <c r="B521" s="1386" t="s">
        <v>896</v>
      </c>
      <c r="C521" s="731" t="s">
        <v>2</v>
      </c>
      <c r="D521" s="440" t="s">
        <v>1857</v>
      </c>
      <c r="E521" s="440" t="s">
        <v>1858</v>
      </c>
      <c r="F521" s="714">
        <v>3</v>
      </c>
      <c r="G521" s="714">
        <v>149</v>
      </c>
      <c r="I521" s="677">
        <f t="shared" si="10"/>
        <v>69</v>
      </c>
    </row>
    <row r="522" spans="2:9" ht="27" customHeight="1">
      <c r="B522" s="1387"/>
      <c r="C522" s="394" t="s">
        <v>5</v>
      </c>
      <c r="D522" s="376" t="s">
        <v>971</v>
      </c>
      <c r="E522" s="797" t="s">
        <v>972</v>
      </c>
      <c r="F522" s="746">
        <v>45</v>
      </c>
      <c r="G522" s="746">
        <v>714</v>
      </c>
      <c r="I522" s="677" t="e">
        <f>LEN(#REF!)</f>
        <v>#REF!</v>
      </c>
    </row>
    <row r="523" spans="2:9" ht="27" customHeight="1">
      <c r="B523" s="1387"/>
      <c r="C523" s="1399" t="s">
        <v>6</v>
      </c>
      <c r="D523" s="395" t="s">
        <v>1877</v>
      </c>
      <c r="E523" s="805" t="s">
        <v>1880</v>
      </c>
      <c r="F523" s="768">
        <v>1</v>
      </c>
      <c r="G523" s="768">
        <v>239</v>
      </c>
      <c r="I523" s="677">
        <f t="shared" ref="I523:I553" si="11">LEN(E522)</f>
        <v>51</v>
      </c>
    </row>
    <row r="524" spans="2:9" ht="27" customHeight="1">
      <c r="B524" s="1387"/>
      <c r="C524" s="1399"/>
      <c r="D524" s="395" t="s">
        <v>1878</v>
      </c>
      <c r="E524" s="805" t="s">
        <v>1881</v>
      </c>
      <c r="F524" s="768">
        <v>9</v>
      </c>
      <c r="G524" s="768">
        <v>171</v>
      </c>
      <c r="I524" s="677">
        <f t="shared" si="11"/>
        <v>42</v>
      </c>
    </row>
    <row r="525" spans="2:9" ht="27" customHeight="1">
      <c r="B525" s="1397"/>
      <c r="C525" s="1400"/>
      <c r="D525" s="433" t="s">
        <v>1879</v>
      </c>
      <c r="E525" s="810" t="s">
        <v>1882</v>
      </c>
      <c r="F525" s="845">
        <v>10</v>
      </c>
      <c r="G525" s="845">
        <v>276</v>
      </c>
      <c r="I525" s="677">
        <f t="shared" si="11"/>
        <v>37</v>
      </c>
    </row>
    <row r="526" spans="2:9" ht="0.75" customHeight="1">
      <c r="B526" s="982"/>
      <c r="C526" s="982"/>
      <c r="D526" s="854"/>
      <c r="E526" s="832"/>
      <c r="F526" s="1025"/>
      <c r="G526" s="1025"/>
      <c r="I526" s="677"/>
    </row>
    <row r="527" spans="2:9" ht="27" customHeight="1">
      <c r="B527" s="1386" t="s">
        <v>1835</v>
      </c>
      <c r="C527" s="1051" t="s">
        <v>987</v>
      </c>
      <c r="D527" s="1052" t="s">
        <v>988</v>
      </c>
      <c r="E527" s="1053" t="s">
        <v>989</v>
      </c>
      <c r="F527" s="1054">
        <v>27</v>
      </c>
      <c r="G527" s="1054">
        <v>287</v>
      </c>
      <c r="I527" s="677">
        <f>LEN(E525)</f>
        <v>49</v>
      </c>
    </row>
    <row r="528" spans="2:9" ht="40.5" customHeight="1">
      <c r="B528" s="1387"/>
      <c r="C528" s="1399" t="s">
        <v>10</v>
      </c>
      <c r="D528" s="678" t="s">
        <v>1004</v>
      </c>
      <c r="E528" s="793" t="s">
        <v>1005</v>
      </c>
      <c r="F528" s="742">
        <v>3</v>
      </c>
      <c r="G528" s="742">
        <v>61</v>
      </c>
      <c r="I528" s="677">
        <f>LEN(E527)</f>
        <v>36</v>
      </c>
    </row>
    <row r="529" spans="2:9" ht="27" customHeight="1">
      <c r="B529" s="1387"/>
      <c r="C529" s="1399"/>
      <c r="D529" s="678" t="s">
        <v>1006</v>
      </c>
      <c r="E529" s="793" t="s">
        <v>1007</v>
      </c>
      <c r="F529" s="742">
        <v>27</v>
      </c>
      <c r="G529" s="742">
        <v>642</v>
      </c>
      <c r="I529" s="677">
        <f t="shared" si="11"/>
        <v>70</v>
      </c>
    </row>
    <row r="530" spans="2:9" ht="27" customHeight="1">
      <c r="B530" s="1387"/>
      <c r="C530" s="1399"/>
      <c r="D530" s="678" t="s">
        <v>1008</v>
      </c>
      <c r="E530" s="793" t="s">
        <v>1009</v>
      </c>
      <c r="F530" s="742">
        <v>2</v>
      </c>
      <c r="G530" s="742">
        <v>366</v>
      </c>
      <c r="I530" s="677">
        <f t="shared" si="11"/>
        <v>51</v>
      </c>
    </row>
    <row r="531" spans="2:9" ht="40.5" customHeight="1">
      <c r="B531" s="1387"/>
      <c r="C531" s="1399" t="s">
        <v>11</v>
      </c>
      <c r="D531" s="667" t="s">
        <v>399</v>
      </c>
      <c r="E531" s="803" t="s">
        <v>1020</v>
      </c>
      <c r="F531" s="750">
        <v>93</v>
      </c>
      <c r="G531" s="750" t="s">
        <v>442</v>
      </c>
      <c r="I531" s="677">
        <f t="shared" si="11"/>
        <v>47</v>
      </c>
    </row>
    <row r="532" spans="2:9" ht="27" customHeight="1">
      <c r="B532" s="1387"/>
      <c r="C532" s="1399"/>
      <c r="D532" s="376" t="s">
        <v>1362</v>
      </c>
      <c r="E532" s="805" t="s">
        <v>1363</v>
      </c>
      <c r="F532" s="768">
        <v>1</v>
      </c>
      <c r="G532" s="768">
        <v>71</v>
      </c>
      <c r="I532" s="677"/>
    </row>
    <row r="533" spans="2:9" ht="53.25" customHeight="1">
      <c r="B533" s="1387"/>
      <c r="C533" s="977" t="s">
        <v>404</v>
      </c>
      <c r="D533" s="395" t="s">
        <v>733</v>
      </c>
      <c r="E533" s="805" t="s">
        <v>1395</v>
      </c>
      <c r="F533" s="749">
        <v>38</v>
      </c>
      <c r="G533" s="749">
        <v>739</v>
      </c>
      <c r="I533" s="677">
        <f>LEN(E531)</f>
        <v>63</v>
      </c>
    </row>
    <row r="534" spans="2:9" ht="27" customHeight="1">
      <c r="B534" s="1387"/>
      <c r="C534" s="726" t="s">
        <v>13</v>
      </c>
      <c r="D534" s="395" t="s">
        <v>345</v>
      </c>
      <c r="E534" s="805" t="s">
        <v>409</v>
      </c>
      <c r="F534" s="742">
        <v>238</v>
      </c>
      <c r="G534" s="742">
        <v>2623</v>
      </c>
      <c r="I534" s="677">
        <f t="shared" si="11"/>
        <v>95</v>
      </c>
    </row>
    <row r="535" spans="2:9" ht="27" customHeight="1">
      <c r="B535" s="1397"/>
      <c r="C535" s="727" t="s">
        <v>14</v>
      </c>
      <c r="D535" s="433" t="s">
        <v>417</v>
      </c>
      <c r="E535" s="810" t="s">
        <v>818</v>
      </c>
      <c r="F535" s="863">
        <v>39</v>
      </c>
      <c r="G535" s="863">
        <v>498</v>
      </c>
      <c r="I535" s="677">
        <f t="shared" si="11"/>
        <v>29</v>
      </c>
    </row>
    <row r="536" spans="2:9" ht="27" customHeight="1">
      <c r="B536" s="1389" t="s">
        <v>901</v>
      </c>
      <c r="C536" s="1401" t="s">
        <v>16</v>
      </c>
      <c r="D536" s="688" t="s">
        <v>1422</v>
      </c>
      <c r="E536" s="817" t="s">
        <v>1423</v>
      </c>
      <c r="F536" s="758">
        <v>1</v>
      </c>
      <c r="G536" s="758">
        <v>95</v>
      </c>
      <c r="I536" s="677">
        <f t="shared" si="11"/>
        <v>24</v>
      </c>
    </row>
    <row r="537" spans="2:9" ht="27" customHeight="1">
      <c r="B537" s="1390"/>
      <c r="C537" s="1399"/>
      <c r="D537" s="376" t="s">
        <v>1033</v>
      </c>
      <c r="E537" s="797" t="s">
        <v>1424</v>
      </c>
      <c r="F537" s="789">
        <v>9</v>
      </c>
      <c r="G537" s="789">
        <v>220</v>
      </c>
      <c r="I537" s="677">
        <f t="shared" si="11"/>
        <v>32</v>
      </c>
    </row>
    <row r="538" spans="2:9" ht="27" customHeight="1">
      <c r="B538" s="1390"/>
      <c r="C538" s="1399"/>
      <c r="D538" s="376" t="s">
        <v>1032</v>
      </c>
      <c r="E538" s="797" t="s">
        <v>1425</v>
      </c>
      <c r="F538" s="789">
        <v>2</v>
      </c>
      <c r="G538" s="789">
        <v>170</v>
      </c>
      <c r="I538" s="677">
        <f t="shared" si="11"/>
        <v>32</v>
      </c>
    </row>
    <row r="539" spans="2:9" ht="27" customHeight="1">
      <c r="B539" s="1390"/>
      <c r="C539" s="1402" t="s">
        <v>17</v>
      </c>
      <c r="D539" s="376" t="s">
        <v>1442</v>
      </c>
      <c r="E539" s="797" t="s">
        <v>1443</v>
      </c>
      <c r="F539" s="746">
        <v>6</v>
      </c>
      <c r="G539" s="749">
        <v>305</v>
      </c>
      <c r="I539" s="677">
        <f t="shared" si="11"/>
        <v>30</v>
      </c>
    </row>
    <row r="540" spans="2:9" s="677" customFormat="1" ht="27" customHeight="1">
      <c r="B540" s="1390"/>
      <c r="C540" s="1402"/>
      <c r="D540" s="376" t="s">
        <v>1444</v>
      </c>
      <c r="E540" s="797" t="s">
        <v>1445</v>
      </c>
      <c r="F540" s="742">
        <v>4</v>
      </c>
      <c r="G540" s="749">
        <v>80</v>
      </c>
      <c r="I540" s="677">
        <f t="shared" si="11"/>
        <v>18</v>
      </c>
    </row>
    <row r="541" spans="2:9" s="677" customFormat="1" ht="27" customHeight="1">
      <c r="B541" s="1390"/>
      <c r="C541" s="1402"/>
      <c r="D541" s="376" t="s">
        <v>1037</v>
      </c>
      <c r="E541" s="797" t="s">
        <v>1038</v>
      </c>
      <c r="F541" s="742">
        <v>1</v>
      </c>
      <c r="G541" s="749">
        <v>131</v>
      </c>
      <c r="I541" s="677">
        <f t="shared" si="11"/>
        <v>29</v>
      </c>
    </row>
    <row r="542" spans="2:9" s="677" customFormat="1" ht="27" customHeight="1">
      <c r="B542" s="1390"/>
      <c r="C542" s="1399" t="s">
        <v>240</v>
      </c>
      <c r="D542" s="376" t="s">
        <v>428</v>
      </c>
      <c r="E542" s="797" t="s">
        <v>1779</v>
      </c>
      <c r="F542" s="746">
        <v>6</v>
      </c>
      <c r="G542" s="746">
        <v>310</v>
      </c>
      <c r="I542" s="677" t="e">
        <f>LEN(#REF!)</f>
        <v>#REF!</v>
      </c>
    </row>
    <row r="543" spans="2:9" ht="27" customHeight="1">
      <c r="B543" s="1390"/>
      <c r="C543" s="1399"/>
      <c r="D543" s="376" t="s">
        <v>429</v>
      </c>
      <c r="E543" s="797" t="s">
        <v>430</v>
      </c>
      <c r="F543" s="746">
        <v>5</v>
      </c>
      <c r="G543" s="746">
        <v>284</v>
      </c>
      <c r="I543" s="677">
        <f t="shared" si="11"/>
        <v>31</v>
      </c>
    </row>
    <row r="544" spans="2:9" ht="27" customHeight="1">
      <c r="B544" s="1390"/>
      <c r="C544" s="1399"/>
      <c r="D544" s="376" t="s">
        <v>749</v>
      </c>
      <c r="E544" s="797" t="s">
        <v>1780</v>
      </c>
      <c r="F544" s="746">
        <v>2</v>
      </c>
      <c r="G544" s="746">
        <v>44</v>
      </c>
      <c r="I544" s="677">
        <f t="shared" si="11"/>
        <v>13</v>
      </c>
    </row>
    <row r="545" spans="2:9" ht="40.5" customHeight="1">
      <c r="B545" s="1390"/>
      <c r="C545" s="726" t="s">
        <v>19</v>
      </c>
      <c r="D545" s="678" t="s">
        <v>1043</v>
      </c>
      <c r="E545" s="793" t="s">
        <v>1457</v>
      </c>
      <c r="F545" s="749">
        <v>114</v>
      </c>
      <c r="G545" s="749">
        <v>3590</v>
      </c>
      <c r="I545" s="677">
        <f t="shared" si="11"/>
        <v>31</v>
      </c>
    </row>
    <row r="546" spans="2:9" ht="27" customHeight="1">
      <c r="B546" s="1390"/>
      <c r="C546" s="1398" t="s">
        <v>20</v>
      </c>
      <c r="D546" s="685" t="s">
        <v>434</v>
      </c>
      <c r="E546" s="799" t="s">
        <v>1707</v>
      </c>
      <c r="F546" s="760">
        <v>22</v>
      </c>
      <c r="G546" s="760">
        <v>352</v>
      </c>
      <c r="I546" s="677">
        <f t="shared" si="11"/>
        <v>64</v>
      </c>
    </row>
    <row r="547" spans="2:9" ht="27" customHeight="1">
      <c r="B547" s="1390"/>
      <c r="C547" s="1387"/>
      <c r="D547" s="376" t="s">
        <v>1053</v>
      </c>
      <c r="E547" s="797" t="s">
        <v>1708</v>
      </c>
      <c r="F547" s="746">
        <v>1</v>
      </c>
      <c r="G547" s="746">
        <v>85</v>
      </c>
      <c r="I547" s="677">
        <f t="shared" si="11"/>
        <v>45</v>
      </c>
    </row>
    <row r="548" spans="2:9" ht="27" customHeight="1">
      <c r="B548" s="1390"/>
      <c r="C548" s="1388"/>
      <c r="D548" s="376" t="s">
        <v>1709</v>
      </c>
      <c r="E548" s="797" t="s">
        <v>1710</v>
      </c>
      <c r="F548" s="746">
        <v>9</v>
      </c>
      <c r="G548" s="746">
        <v>403</v>
      </c>
      <c r="I548" s="677">
        <f t="shared" si="11"/>
        <v>25</v>
      </c>
    </row>
    <row r="549" spans="2:9" ht="27" customHeight="1">
      <c r="B549" s="1390"/>
      <c r="C549" s="1399" t="s">
        <v>258</v>
      </c>
      <c r="D549" s="395" t="s">
        <v>1481</v>
      </c>
      <c r="E549" s="805" t="s">
        <v>1482</v>
      </c>
      <c r="F549" s="746">
        <v>70</v>
      </c>
      <c r="G549" s="746">
        <v>840</v>
      </c>
      <c r="I549" s="677">
        <f t="shared" si="11"/>
        <v>51</v>
      </c>
    </row>
    <row r="550" spans="2:9" ht="27" customHeight="1">
      <c r="B550" s="1390"/>
      <c r="C550" s="1399"/>
      <c r="D550" s="395" t="s">
        <v>1483</v>
      </c>
      <c r="E550" s="805" t="s">
        <v>1484</v>
      </c>
      <c r="F550" s="768">
        <v>1</v>
      </c>
      <c r="G550" s="768">
        <v>685</v>
      </c>
      <c r="I550" s="677"/>
    </row>
    <row r="551" spans="2:9" ht="27" customHeight="1">
      <c r="B551" s="1390"/>
      <c r="C551" s="1399"/>
      <c r="D551" s="395" t="s">
        <v>1485</v>
      </c>
      <c r="E551" s="805" t="s">
        <v>1486</v>
      </c>
      <c r="F551" s="746">
        <v>5</v>
      </c>
      <c r="G551" s="746">
        <v>176</v>
      </c>
      <c r="I551" s="677"/>
    </row>
    <row r="552" spans="2:9" ht="27" customHeight="1">
      <c r="B552" s="1390"/>
      <c r="C552" s="1398" t="s">
        <v>22</v>
      </c>
      <c r="D552" s="395" t="s">
        <v>445</v>
      </c>
      <c r="E552" s="805" t="s">
        <v>446</v>
      </c>
      <c r="F552" s="755">
        <v>2</v>
      </c>
      <c r="G552" s="755">
        <v>63</v>
      </c>
      <c r="I552" s="677">
        <f>LEN(E549)</f>
        <v>21</v>
      </c>
    </row>
    <row r="553" spans="2:9" ht="27" customHeight="1">
      <c r="B553" s="1391"/>
      <c r="C553" s="1397"/>
      <c r="D553" s="433" t="s">
        <v>447</v>
      </c>
      <c r="E553" s="810" t="s">
        <v>1501</v>
      </c>
      <c r="F553" s="761">
        <v>1</v>
      </c>
      <c r="G553" s="761">
        <v>28</v>
      </c>
      <c r="I553" s="677">
        <f t="shared" si="11"/>
        <v>19</v>
      </c>
    </row>
    <row r="554" spans="2:9" ht="0.75" customHeight="1">
      <c r="B554" s="1037"/>
      <c r="C554" s="1050"/>
      <c r="D554" s="854"/>
      <c r="E554" s="832"/>
      <c r="F554" s="1027"/>
      <c r="G554" s="1027"/>
      <c r="I554" s="677"/>
    </row>
    <row r="555" spans="2:9" ht="27" customHeight="1">
      <c r="B555" s="1055" t="s">
        <v>1920</v>
      </c>
      <c r="C555" s="973" t="s">
        <v>1921</v>
      </c>
      <c r="D555" s="1056" t="s">
        <v>448</v>
      </c>
      <c r="E555" s="909" t="s">
        <v>1502</v>
      </c>
      <c r="F555" s="893">
        <v>1</v>
      </c>
      <c r="G555" s="893">
        <v>43</v>
      </c>
      <c r="I555" s="677">
        <f>LEN(E553)</f>
        <v>26</v>
      </c>
    </row>
    <row r="556" spans="2:9" ht="27" customHeight="1">
      <c r="B556" s="1389" t="s">
        <v>1825</v>
      </c>
      <c r="C556" s="1401" t="s">
        <v>24</v>
      </c>
      <c r="D556" s="440" t="s">
        <v>478</v>
      </c>
      <c r="E556" s="851" t="s">
        <v>479</v>
      </c>
      <c r="F556" s="783">
        <v>8</v>
      </c>
      <c r="G556" s="783">
        <v>41</v>
      </c>
      <c r="I556" s="677">
        <f>LEN(E555)</f>
        <v>14</v>
      </c>
    </row>
    <row r="557" spans="2:9" ht="27" customHeight="1">
      <c r="B557" s="1390"/>
      <c r="C557" s="1399"/>
      <c r="D557" s="395" t="s">
        <v>480</v>
      </c>
      <c r="E557" s="805" t="s">
        <v>481</v>
      </c>
      <c r="F557" s="755">
        <v>1</v>
      </c>
      <c r="G557" s="755">
        <v>45</v>
      </c>
      <c r="I557" s="677">
        <f t="shared" ref="I557:I594" si="12">LEN(E556)</f>
        <v>46</v>
      </c>
    </row>
    <row r="558" spans="2:9" ht="27" customHeight="1">
      <c r="B558" s="1390"/>
      <c r="C558" s="1399"/>
      <c r="D558" s="395" t="s">
        <v>482</v>
      </c>
      <c r="E558" s="805" t="s">
        <v>483</v>
      </c>
      <c r="F558" s="755">
        <v>3</v>
      </c>
      <c r="G558" s="755">
        <v>97</v>
      </c>
      <c r="I558" s="677">
        <f t="shared" si="12"/>
        <v>46</v>
      </c>
    </row>
    <row r="559" spans="2:9" ht="27" customHeight="1">
      <c r="B559" s="1390"/>
      <c r="C559" s="962" t="s">
        <v>457</v>
      </c>
      <c r="D559" s="678" t="s">
        <v>458</v>
      </c>
      <c r="E559" s="793" t="s">
        <v>459</v>
      </c>
      <c r="F559" s="742">
        <v>9</v>
      </c>
      <c r="G559" s="742">
        <v>652</v>
      </c>
      <c r="I559" s="677">
        <f t="shared" si="12"/>
        <v>34</v>
      </c>
    </row>
    <row r="560" spans="2:9" ht="27" customHeight="1">
      <c r="B560" s="1390"/>
      <c r="C560" s="1399" t="s">
        <v>27</v>
      </c>
      <c r="D560" s="678" t="s">
        <v>1061</v>
      </c>
      <c r="E560" s="793" t="s">
        <v>1062</v>
      </c>
      <c r="F560" s="749">
        <v>1</v>
      </c>
      <c r="G560" s="749">
        <v>21</v>
      </c>
      <c r="I560" s="677">
        <f t="shared" si="12"/>
        <v>52</v>
      </c>
    </row>
    <row r="561" spans="2:9" ht="40.5" customHeight="1">
      <c r="B561" s="1390"/>
      <c r="C561" s="1399"/>
      <c r="D561" s="678" t="s">
        <v>1793</v>
      </c>
      <c r="E561" s="793" t="s">
        <v>1794</v>
      </c>
      <c r="F561" s="742">
        <v>1</v>
      </c>
      <c r="G561" s="742"/>
      <c r="I561" s="677">
        <f t="shared" si="12"/>
        <v>44</v>
      </c>
    </row>
    <row r="562" spans="2:9" ht="27" customHeight="1">
      <c r="B562" s="1390"/>
      <c r="C562" s="726" t="s">
        <v>30</v>
      </c>
      <c r="D562" s="678" t="s">
        <v>492</v>
      </c>
      <c r="E562" s="793" t="s">
        <v>493</v>
      </c>
      <c r="F562" s="742">
        <v>3</v>
      </c>
      <c r="G562" s="742">
        <v>1163</v>
      </c>
      <c r="I562" s="677" t="e">
        <f>LEN(#REF!)</f>
        <v>#REF!</v>
      </c>
    </row>
    <row r="563" spans="2:9" ht="27" customHeight="1">
      <c r="B563" s="1390"/>
      <c r="C563" s="1399" t="s">
        <v>31</v>
      </c>
      <c r="D563" s="678" t="s">
        <v>1536</v>
      </c>
      <c r="E563" s="793" t="s">
        <v>1537</v>
      </c>
      <c r="F563" s="749">
        <v>32</v>
      </c>
      <c r="G563" s="749">
        <v>536</v>
      </c>
      <c r="I563" s="677">
        <f t="shared" si="12"/>
        <v>37</v>
      </c>
    </row>
    <row r="564" spans="2:9" ht="27" customHeight="1">
      <c r="B564" s="1390"/>
      <c r="C564" s="1399"/>
      <c r="D564" s="678" t="s">
        <v>1538</v>
      </c>
      <c r="E564" s="793" t="s">
        <v>1539</v>
      </c>
      <c r="F564" s="749">
        <v>4</v>
      </c>
      <c r="G564" s="749">
        <v>107</v>
      </c>
      <c r="I564" s="677"/>
    </row>
    <row r="565" spans="2:9" ht="27" customHeight="1">
      <c r="B565" s="1390"/>
      <c r="C565" s="1399" t="s">
        <v>506</v>
      </c>
      <c r="D565" s="678" t="s">
        <v>507</v>
      </c>
      <c r="E565" s="793" t="s">
        <v>684</v>
      </c>
      <c r="F565" s="742">
        <v>1</v>
      </c>
      <c r="G565" s="742">
        <v>3206</v>
      </c>
      <c r="I565" s="677">
        <f>LEN(E563)</f>
        <v>16</v>
      </c>
    </row>
    <row r="566" spans="2:9" ht="27" customHeight="1">
      <c r="B566" s="1390"/>
      <c r="C566" s="1399"/>
      <c r="D566" s="678" t="s">
        <v>508</v>
      </c>
      <c r="E566" s="793" t="s">
        <v>685</v>
      </c>
      <c r="F566" s="742">
        <v>1</v>
      </c>
      <c r="G566" s="742">
        <v>2466</v>
      </c>
      <c r="I566" s="677">
        <f t="shared" si="12"/>
        <v>37</v>
      </c>
    </row>
    <row r="567" spans="2:9" ht="27" customHeight="1">
      <c r="B567" s="1390"/>
      <c r="C567" s="1399"/>
      <c r="D567" s="678" t="s">
        <v>387</v>
      </c>
      <c r="E567" s="793" t="s">
        <v>686</v>
      </c>
      <c r="F567" s="742">
        <v>1</v>
      </c>
      <c r="G567" s="742">
        <v>168</v>
      </c>
      <c r="I567" s="677">
        <f t="shared" si="12"/>
        <v>37</v>
      </c>
    </row>
    <row r="568" spans="2:9" ht="27" customHeight="1">
      <c r="B568" s="1390"/>
      <c r="C568" s="726" t="s">
        <v>34</v>
      </c>
      <c r="D568" s="395" t="s">
        <v>511</v>
      </c>
      <c r="E568" s="805" t="s">
        <v>687</v>
      </c>
      <c r="F568" s="755">
        <v>1</v>
      </c>
      <c r="G568" s="755">
        <v>17</v>
      </c>
      <c r="I568" s="677">
        <f t="shared" si="12"/>
        <v>33</v>
      </c>
    </row>
    <row r="569" spans="2:9" ht="27" customHeight="1">
      <c r="B569" s="1391"/>
      <c r="C569" s="727" t="s">
        <v>36</v>
      </c>
      <c r="D569" s="693" t="s">
        <v>516</v>
      </c>
      <c r="E569" s="821" t="s">
        <v>1818</v>
      </c>
      <c r="F569" s="759">
        <v>8</v>
      </c>
      <c r="G569" s="759">
        <v>143</v>
      </c>
      <c r="I569" s="677">
        <f t="shared" si="12"/>
        <v>25</v>
      </c>
    </row>
    <row r="570" spans="2:9" ht="27" customHeight="1">
      <c r="B570" s="1389" t="s">
        <v>897</v>
      </c>
      <c r="C570" s="978" t="s">
        <v>39</v>
      </c>
      <c r="D570" s="414" t="s">
        <v>770</v>
      </c>
      <c r="E570" s="817" t="s">
        <v>771</v>
      </c>
      <c r="F570" s="758">
        <v>14</v>
      </c>
      <c r="G570" s="758">
        <v>285</v>
      </c>
      <c r="I570" s="677">
        <f t="shared" si="12"/>
        <v>23</v>
      </c>
    </row>
    <row r="571" spans="2:9" ht="27" customHeight="1">
      <c r="B571" s="1390"/>
      <c r="C571" s="726" t="s">
        <v>238</v>
      </c>
      <c r="D571" s="395" t="s">
        <v>519</v>
      </c>
      <c r="E571" s="805" t="s">
        <v>520</v>
      </c>
      <c r="F571" s="755">
        <v>1</v>
      </c>
      <c r="G571" s="755">
        <v>1474</v>
      </c>
      <c r="I571" s="677">
        <f t="shared" si="12"/>
        <v>28</v>
      </c>
    </row>
    <row r="572" spans="2:9" ht="27" customHeight="1">
      <c r="B572" s="1390"/>
      <c r="C572" s="1398" t="s">
        <v>1724</v>
      </c>
      <c r="D572" s="395" t="s">
        <v>1728</v>
      </c>
      <c r="E572" s="805" t="s">
        <v>1729</v>
      </c>
      <c r="F572" s="755">
        <v>1</v>
      </c>
      <c r="G572" s="755">
        <v>1000</v>
      </c>
      <c r="I572" s="677"/>
    </row>
    <row r="573" spans="2:9" ht="27" customHeight="1">
      <c r="B573" s="1390"/>
      <c r="C573" s="1387"/>
      <c r="D573" s="395" t="s">
        <v>1730</v>
      </c>
      <c r="E573" s="805" t="s">
        <v>1731</v>
      </c>
      <c r="F573" s="755">
        <v>1</v>
      </c>
      <c r="G573" s="755">
        <v>196</v>
      </c>
      <c r="I573" s="677"/>
    </row>
    <row r="574" spans="2:9" ht="27" customHeight="1">
      <c r="B574" s="1390"/>
      <c r="C574" s="1387"/>
      <c r="D574" s="395" t="s">
        <v>1732</v>
      </c>
      <c r="E574" s="805" t="s">
        <v>1733</v>
      </c>
      <c r="F574" s="755">
        <v>1</v>
      </c>
      <c r="G574" s="755">
        <v>86</v>
      </c>
      <c r="I574" s="677"/>
    </row>
    <row r="575" spans="2:9" ht="27" customHeight="1">
      <c r="B575" s="1390"/>
      <c r="C575" s="1387"/>
      <c r="D575" s="395" t="s">
        <v>1734</v>
      </c>
      <c r="E575" s="805" t="s">
        <v>1735</v>
      </c>
      <c r="F575" s="755">
        <v>1</v>
      </c>
      <c r="G575" s="755">
        <v>80</v>
      </c>
      <c r="I575" s="677"/>
    </row>
    <row r="576" spans="2:9" ht="27" customHeight="1">
      <c r="B576" s="1390"/>
      <c r="C576" s="1387"/>
      <c r="D576" s="444" t="s">
        <v>1736</v>
      </c>
      <c r="E576" s="801" t="s">
        <v>1737</v>
      </c>
      <c r="F576" s="764">
        <v>1</v>
      </c>
      <c r="G576" s="764">
        <v>262</v>
      </c>
      <c r="I576" s="677"/>
    </row>
    <row r="577" spans="2:9" ht="27" customHeight="1">
      <c r="B577" s="1390"/>
      <c r="C577" s="1387"/>
      <c r="D577" s="395" t="s">
        <v>798</v>
      </c>
      <c r="E577" s="805" t="s">
        <v>1738</v>
      </c>
      <c r="F577" s="755">
        <v>1</v>
      </c>
      <c r="G577" s="755">
        <v>98</v>
      </c>
      <c r="I577" s="677"/>
    </row>
    <row r="578" spans="2:9" ht="27" customHeight="1">
      <c r="B578" s="1390"/>
      <c r="C578" s="1387"/>
      <c r="D578" s="395" t="s">
        <v>1739</v>
      </c>
      <c r="E578" s="805" t="s">
        <v>1740</v>
      </c>
      <c r="F578" s="755">
        <v>1</v>
      </c>
      <c r="G578" s="755">
        <v>1561</v>
      </c>
      <c r="I578" s="677"/>
    </row>
    <row r="579" spans="2:9" ht="27" customHeight="1">
      <c r="B579" s="1390"/>
      <c r="C579" s="1388"/>
      <c r="D579" s="395" t="s">
        <v>1741</v>
      </c>
      <c r="E579" s="805" t="s">
        <v>1742</v>
      </c>
      <c r="F579" s="755">
        <v>1</v>
      </c>
      <c r="G579" s="755">
        <v>80</v>
      </c>
      <c r="I579" s="677"/>
    </row>
    <row r="580" spans="2:9" ht="27" customHeight="1">
      <c r="B580" s="1390"/>
      <c r="C580" s="726" t="s">
        <v>1577</v>
      </c>
      <c r="D580" s="395" t="s">
        <v>1578</v>
      </c>
      <c r="E580" s="805" t="s">
        <v>1579</v>
      </c>
      <c r="F580" s="749">
        <v>2</v>
      </c>
      <c r="G580" s="749">
        <v>2741</v>
      </c>
      <c r="I580" s="677"/>
    </row>
    <row r="581" spans="2:9" ht="27" customHeight="1">
      <c r="B581" s="1390"/>
      <c r="C581" s="726" t="s">
        <v>529</v>
      </c>
      <c r="D581" s="678" t="s">
        <v>530</v>
      </c>
      <c r="E581" s="793" t="s">
        <v>531</v>
      </c>
      <c r="F581" s="742">
        <v>1</v>
      </c>
      <c r="G581" s="742">
        <v>150</v>
      </c>
      <c r="I581" s="677">
        <f>LEN(E571)</f>
        <v>26</v>
      </c>
    </row>
    <row r="582" spans="2:9" ht="40.5" customHeight="1">
      <c r="B582" s="1391"/>
      <c r="C582" s="979" t="s">
        <v>777</v>
      </c>
      <c r="D582" s="433" t="s">
        <v>1583</v>
      </c>
      <c r="E582" s="810" t="s">
        <v>1584</v>
      </c>
      <c r="F582" s="1005">
        <v>1</v>
      </c>
      <c r="G582" s="1005">
        <v>78</v>
      </c>
      <c r="I582" s="677">
        <f t="shared" si="12"/>
        <v>44</v>
      </c>
    </row>
    <row r="583" spans="2:9" ht="0.75" customHeight="1">
      <c r="B583" s="1037"/>
      <c r="C583" s="982"/>
      <c r="D583" s="854"/>
      <c r="E583" s="832"/>
      <c r="F583" s="1002"/>
      <c r="G583" s="1002"/>
      <c r="I583" s="677"/>
    </row>
    <row r="584" spans="2:9" ht="27" customHeight="1">
      <c r="B584" s="1389" t="s">
        <v>1823</v>
      </c>
      <c r="C584" s="1431" t="s">
        <v>538</v>
      </c>
      <c r="D584" s="911" t="s">
        <v>536</v>
      </c>
      <c r="E584" s="905" t="s">
        <v>1596</v>
      </c>
      <c r="F584" s="847">
        <v>1</v>
      </c>
      <c r="G584" s="847">
        <v>33</v>
      </c>
      <c r="I584" s="677" t="e">
        <f>LEN(#REF!)</f>
        <v>#REF!</v>
      </c>
    </row>
    <row r="585" spans="2:9" s="677" customFormat="1" ht="40.5" customHeight="1">
      <c r="B585" s="1390"/>
      <c r="C585" s="1425"/>
      <c r="D585" s="376" t="s">
        <v>537</v>
      </c>
      <c r="E585" s="797" t="s">
        <v>1597</v>
      </c>
      <c r="F585" s="749">
        <v>1</v>
      </c>
      <c r="G585" s="749">
        <v>2500</v>
      </c>
      <c r="I585" s="677">
        <f>LEN(E584)</f>
        <v>33</v>
      </c>
    </row>
    <row r="586" spans="2:9" s="677" customFormat="1" ht="27" customHeight="1">
      <c r="B586" s="1390"/>
      <c r="C586" s="1426"/>
      <c r="D586" s="678" t="s">
        <v>1112</v>
      </c>
      <c r="E586" s="797" t="s">
        <v>1598</v>
      </c>
      <c r="F586" s="749">
        <v>1</v>
      </c>
      <c r="G586" s="749">
        <v>125</v>
      </c>
      <c r="I586" s="677">
        <f t="shared" si="12"/>
        <v>73</v>
      </c>
    </row>
    <row r="587" spans="2:9" s="677" customFormat="1" ht="40.5" customHeight="1">
      <c r="B587" s="1390"/>
      <c r="C587" s="1399" t="s">
        <v>50</v>
      </c>
      <c r="D587" s="678" t="s">
        <v>1617</v>
      </c>
      <c r="E587" s="793" t="s">
        <v>1620</v>
      </c>
      <c r="F587" s="768">
        <v>1</v>
      </c>
      <c r="G587" s="768">
        <v>150</v>
      </c>
      <c r="I587" s="677">
        <f t="shared" si="12"/>
        <v>38</v>
      </c>
    </row>
    <row r="588" spans="2:9" s="677" customFormat="1" ht="53.25" customHeight="1">
      <c r="B588" s="1390"/>
      <c r="C588" s="1399"/>
      <c r="D588" s="678" t="s">
        <v>1618</v>
      </c>
      <c r="E588" s="793" t="s">
        <v>1621</v>
      </c>
      <c r="F588" s="768">
        <v>7</v>
      </c>
      <c r="G588" s="768">
        <v>289</v>
      </c>
    </row>
    <row r="589" spans="2:9" s="677" customFormat="1" ht="27" customHeight="1">
      <c r="B589" s="1391"/>
      <c r="C589" s="1400"/>
      <c r="D589" s="693" t="s">
        <v>1619</v>
      </c>
      <c r="E589" s="809" t="s">
        <v>1622</v>
      </c>
      <c r="F589" s="845">
        <v>36</v>
      </c>
      <c r="G589" s="845">
        <v>1059</v>
      </c>
    </row>
    <row r="590" spans="2:9" ht="27" customHeight="1">
      <c r="B590" s="1389" t="s">
        <v>899</v>
      </c>
      <c r="C590" s="1401" t="s">
        <v>52</v>
      </c>
      <c r="D590" s="688" t="s">
        <v>543</v>
      </c>
      <c r="E590" s="806" t="s">
        <v>544</v>
      </c>
      <c r="F590" s="757">
        <v>1</v>
      </c>
      <c r="G590" s="757">
        <v>30</v>
      </c>
      <c r="I590" s="677">
        <f>LEN(E587)</f>
        <v>72</v>
      </c>
    </row>
    <row r="591" spans="2:9" ht="27" customHeight="1">
      <c r="B591" s="1390"/>
      <c r="C591" s="1399"/>
      <c r="D591" s="678" t="s">
        <v>545</v>
      </c>
      <c r="E591" s="793" t="s">
        <v>546</v>
      </c>
      <c r="F591" s="742">
        <v>1</v>
      </c>
      <c r="G591" s="742">
        <v>110</v>
      </c>
      <c r="I591" s="677">
        <f t="shared" si="12"/>
        <v>55</v>
      </c>
    </row>
    <row r="592" spans="2:9" ht="27" customHeight="1">
      <c r="B592" s="1390"/>
      <c r="C592" s="1399"/>
      <c r="D592" s="678" t="s">
        <v>547</v>
      </c>
      <c r="E592" s="793" t="s">
        <v>548</v>
      </c>
      <c r="F592" s="742">
        <v>85</v>
      </c>
      <c r="G592" s="742">
        <v>1092</v>
      </c>
      <c r="I592" s="677">
        <f t="shared" si="12"/>
        <v>52</v>
      </c>
    </row>
    <row r="593" spans="2:9" ht="27" customHeight="1">
      <c r="B593" s="1390"/>
      <c r="C593" s="1399" t="s">
        <v>54</v>
      </c>
      <c r="D593" s="678" t="s">
        <v>557</v>
      </c>
      <c r="E593" s="793" t="s">
        <v>787</v>
      </c>
      <c r="F593" s="742">
        <v>89</v>
      </c>
      <c r="G593" s="742">
        <v>2199</v>
      </c>
      <c r="I593" s="677" t="e">
        <f>LEN(#REF!)</f>
        <v>#REF!</v>
      </c>
    </row>
    <row r="594" spans="2:9" ht="27" customHeight="1">
      <c r="B594" s="1390"/>
      <c r="C594" s="1399"/>
      <c r="D594" s="678" t="s">
        <v>558</v>
      </c>
      <c r="E594" s="793" t="s">
        <v>788</v>
      </c>
      <c r="F594" s="742">
        <v>27</v>
      </c>
      <c r="G594" s="742">
        <v>378</v>
      </c>
      <c r="I594" s="677">
        <f t="shared" si="12"/>
        <v>25</v>
      </c>
    </row>
    <row r="595" spans="2:9" ht="40.5" customHeight="1">
      <c r="B595" s="1390"/>
      <c r="C595" s="1399"/>
      <c r="D595" s="678" t="s">
        <v>1141</v>
      </c>
      <c r="E595" s="797" t="s">
        <v>1142</v>
      </c>
      <c r="F595" s="746">
        <v>1</v>
      </c>
      <c r="G595" s="746">
        <v>1212</v>
      </c>
      <c r="I595" s="677">
        <f t="shared" ref="I595:I619" si="13">LEN(E594)</f>
        <v>22</v>
      </c>
    </row>
    <row r="596" spans="2:9" ht="27" customHeight="1">
      <c r="B596" s="1390"/>
      <c r="C596" s="1399" t="s">
        <v>567</v>
      </c>
      <c r="D596" s="678" t="s">
        <v>1641</v>
      </c>
      <c r="E596" s="793" t="s">
        <v>1642</v>
      </c>
      <c r="F596" s="742">
        <v>4</v>
      </c>
      <c r="G596" s="742">
        <v>107</v>
      </c>
      <c r="I596" s="677">
        <f t="shared" si="13"/>
        <v>58</v>
      </c>
    </row>
    <row r="597" spans="2:9" ht="27" customHeight="1">
      <c r="B597" s="1390"/>
      <c r="C597" s="1399"/>
      <c r="D597" s="678" t="s">
        <v>1643</v>
      </c>
      <c r="E597" s="793" t="s">
        <v>789</v>
      </c>
      <c r="F597" s="742">
        <v>1</v>
      </c>
      <c r="G597" s="742">
        <v>106</v>
      </c>
      <c r="I597" s="677">
        <f t="shared" si="13"/>
        <v>48</v>
      </c>
    </row>
    <row r="598" spans="2:9" ht="27" customHeight="1">
      <c r="B598" s="1390"/>
      <c r="C598" s="1399"/>
      <c r="D598" s="678" t="s">
        <v>1145</v>
      </c>
      <c r="E598" s="793" t="s">
        <v>1146</v>
      </c>
      <c r="F598" s="742">
        <v>2</v>
      </c>
      <c r="G598" s="742">
        <v>38</v>
      </c>
      <c r="I598" s="677">
        <f t="shared" si="13"/>
        <v>17</v>
      </c>
    </row>
    <row r="599" spans="2:9" ht="27" customHeight="1">
      <c r="B599" s="1390"/>
      <c r="C599" s="1399" t="s">
        <v>56</v>
      </c>
      <c r="D599" s="723" t="s">
        <v>1819</v>
      </c>
      <c r="E599" s="839" t="s">
        <v>1644</v>
      </c>
      <c r="F599" s="743">
        <v>11</v>
      </c>
      <c r="G599" s="743">
        <v>2567</v>
      </c>
      <c r="I599" s="677">
        <f t="shared" si="13"/>
        <v>31</v>
      </c>
    </row>
    <row r="600" spans="2:9" ht="27" customHeight="1">
      <c r="B600" s="1390"/>
      <c r="C600" s="1399"/>
      <c r="D600" s="724" t="s">
        <v>1820</v>
      </c>
      <c r="E600" s="839" t="s">
        <v>790</v>
      </c>
      <c r="F600" s="743">
        <v>1</v>
      </c>
      <c r="G600" s="743">
        <v>2882</v>
      </c>
      <c r="I600" s="677">
        <f t="shared" si="13"/>
        <v>34</v>
      </c>
    </row>
    <row r="601" spans="2:9" ht="27" customHeight="1">
      <c r="B601" s="1390"/>
      <c r="C601" s="1399"/>
      <c r="D601" s="723" t="s">
        <v>1645</v>
      </c>
      <c r="E601" s="725" t="s">
        <v>1646</v>
      </c>
      <c r="F601" s="743">
        <v>2</v>
      </c>
      <c r="G601" s="743">
        <v>23</v>
      </c>
      <c r="I601" s="677">
        <f t="shared" si="13"/>
        <v>54</v>
      </c>
    </row>
    <row r="602" spans="2:9" ht="27" customHeight="1">
      <c r="B602" s="1390"/>
      <c r="C602" s="1399" t="s">
        <v>57</v>
      </c>
      <c r="D602" s="666" t="s">
        <v>583</v>
      </c>
      <c r="E602" s="813" t="s">
        <v>584</v>
      </c>
      <c r="F602" s="746">
        <v>1</v>
      </c>
      <c r="G602" s="742">
        <v>173</v>
      </c>
      <c r="I602" s="677">
        <f t="shared" si="13"/>
        <v>24</v>
      </c>
    </row>
    <row r="603" spans="2:9" ht="40.5" customHeight="1">
      <c r="B603" s="1390"/>
      <c r="C603" s="1399"/>
      <c r="D603" s="666" t="s">
        <v>585</v>
      </c>
      <c r="E603" s="813" t="s">
        <v>586</v>
      </c>
      <c r="F603" s="746">
        <v>1</v>
      </c>
      <c r="G603" s="742">
        <v>2600</v>
      </c>
      <c r="I603" s="677">
        <f t="shared" si="13"/>
        <v>49</v>
      </c>
    </row>
    <row r="604" spans="2:9" ht="27" customHeight="1">
      <c r="B604" s="1390"/>
      <c r="C604" s="1175" t="s">
        <v>59</v>
      </c>
      <c r="D604" s="692" t="s">
        <v>1167</v>
      </c>
      <c r="E604" s="807" t="s">
        <v>609</v>
      </c>
      <c r="F604" s="748">
        <v>5</v>
      </c>
      <c r="G604" s="748">
        <v>74</v>
      </c>
      <c r="I604" s="677">
        <f t="shared" si="13"/>
        <v>65</v>
      </c>
    </row>
    <row r="605" spans="2:9" ht="27" customHeight="1">
      <c r="B605" s="1390"/>
      <c r="C605" s="1176" t="s">
        <v>1663</v>
      </c>
      <c r="D605" s="678" t="s">
        <v>1664</v>
      </c>
      <c r="E605" s="793" t="s">
        <v>1665</v>
      </c>
      <c r="F605" s="768">
        <v>1</v>
      </c>
      <c r="G605" s="768">
        <v>3202</v>
      </c>
      <c r="I605" s="677"/>
    </row>
    <row r="606" spans="2:9" ht="27" customHeight="1">
      <c r="B606" s="1390"/>
      <c r="C606" s="981" t="s">
        <v>63</v>
      </c>
      <c r="D606" s="376" t="s">
        <v>1674</v>
      </c>
      <c r="E606" s="793" t="s">
        <v>688</v>
      </c>
      <c r="F606" s="742">
        <v>1</v>
      </c>
      <c r="G606" s="742">
        <v>2311</v>
      </c>
      <c r="I606" s="677">
        <f>LEN(E604)</f>
        <v>34</v>
      </c>
    </row>
    <row r="607" spans="2:9" s="677" customFormat="1" ht="27" customHeight="1">
      <c r="B607" s="1390"/>
      <c r="C607" s="1402" t="s">
        <v>1826</v>
      </c>
      <c r="D607" s="678" t="s">
        <v>618</v>
      </c>
      <c r="E607" s="793" t="s">
        <v>1183</v>
      </c>
      <c r="F607" s="742">
        <v>32</v>
      </c>
      <c r="G607" s="742">
        <v>1483</v>
      </c>
      <c r="I607" s="677" t="e">
        <f>LEN(#REF!)</f>
        <v>#REF!</v>
      </c>
    </row>
    <row r="608" spans="2:9" s="677" customFormat="1" ht="53.25" customHeight="1">
      <c r="B608" s="1391"/>
      <c r="C608" s="1403"/>
      <c r="D608" s="693" t="s">
        <v>1184</v>
      </c>
      <c r="E608" s="809" t="s">
        <v>1185</v>
      </c>
      <c r="F608" s="759">
        <v>1</v>
      </c>
      <c r="G608" s="759">
        <v>2800</v>
      </c>
      <c r="I608" s="677">
        <f t="shared" si="13"/>
        <v>27</v>
      </c>
    </row>
    <row r="609" spans="2:9" s="677" customFormat="1" ht="0.75" customHeight="1">
      <c r="B609" s="1037"/>
      <c r="C609" s="983"/>
      <c r="D609" s="702"/>
      <c r="E609" s="818"/>
      <c r="F609" s="766"/>
      <c r="G609" s="766"/>
    </row>
    <row r="610" spans="2:9" s="677" customFormat="1" ht="27" customHeight="1">
      <c r="B610" s="1389" t="s">
        <v>895</v>
      </c>
      <c r="C610" s="1386" t="s">
        <v>64</v>
      </c>
      <c r="D610" s="852" t="s">
        <v>625</v>
      </c>
      <c r="E610" s="835" t="s">
        <v>626</v>
      </c>
      <c r="F610" s="853">
        <v>1</v>
      </c>
      <c r="G610" s="853">
        <v>3476</v>
      </c>
      <c r="I610" s="677" t="e">
        <f>LEN(#REF!)</f>
        <v>#REF!</v>
      </c>
    </row>
    <row r="611" spans="2:9" ht="27" customHeight="1">
      <c r="B611" s="1390"/>
      <c r="C611" s="1387"/>
      <c r="D611" s="678" t="s">
        <v>807</v>
      </c>
      <c r="E611" s="793" t="s">
        <v>627</v>
      </c>
      <c r="F611" s="742">
        <v>1</v>
      </c>
      <c r="G611" s="742">
        <v>321</v>
      </c>
      <c r="I611" s="677">
        <f>LEN(E610)</f>
        <v>35</v>
      </c>
    </row>
    <row r="612" spans="2:9" ht="27" customHeight="1">
      <c r="B612" s="1390"/>
      <c r="C612" s="1388"/>
      <c r="D612" s="678" t="s">
        <v>808</v>
      </c>
      <c r="E612" s="793" t="s">
        <v>628</v>
      </c>
      <c r="F612" s="742">
        <v>6</v>
      </c>
      <c r="G612" s="742">
        <v>97</v>
      </c>
      <c r="I612" s="677">
        <f t="shared" si="13"/>
        <v>55</v>
      </c>
    </row>
    <row r="613" spans="2:9" ht="27" customHeight="1">
      <c r="B613" s="1390"/>
      <c r="C613" s="1399" t="s">
        <v>256</v>
      </c>
      <c r="D613" s="690" t="s">
        <v>619</v>
      </c>
      <c r="E613" s="808" t="s">
        <v>812</v>
      </c>
      <c r="F613" s="742">
        <v>0</v>
      </c>
      <c r="G613" s="742">
        <v>0</v>
      </c>
      <c r="I613" s="677">
        <f t="shared" si="13"/>
        <v>35</v>
      </c>
    </row>
    <row r="614" spans="2:9" ht="40.5" customHeight="1">
      <c r="B614" s="1390"/>
      <c r="C614" s="1399"/>
      <c r="D614" s="690" t="s">
        <v>813</v>
      </c>
      <c r="E614" s="808" t="s">
        <v>637</v>
      </c>
      <c r="F614" s="742">
        <v>1</v>
      </c>
      <c r="G614" s="742">
        <v>262</v>
      </c>
      <c r="I614" s="677">
        <f t="shared" si="13"/>
        <v>32</v>
      </c>
    </row>
    <row r="615" spans="2:9" ht="27" customHeight="1">
      <c r="B615" s="1390"/>
      <c r="C615" s="1399"/>
      <c r="D615" s="690" t="s">
        <v>638</v>
      </c>
      <c r="E615" s="808" t="s">
        <v>639</v>
      </c>
      <c r="F615" s="742">
        <v>1</v>
      </c>
      <c r="G615" s="742">
        <v>6341</v>
      </c>
      <c r="I615" s="677">
        <f t="shared" si="13"/>
        <v>80</v>
      </c>
    </row>
    <row r="616" spans="2:9" ht="27" customHeight="1">
      <c r="B616" s="1390"/>
      <c r="C616" s="1427" t="s">
        <v>849</v>
      </c>
      <c r="D616" s="690" t="s">
        <v>1207</v>
      </c>
      <c r="E616" s="814" t="s">
        <v>1208</v>
      </c>
      <c r="F616" s="746">
        <v>0</v>
      </c>
      <c r="G616" s="746"/>
      <c r="I616" s="677">
        <f t="shared" si="13"/>
        <v>29</v>
      </c>
    </row>
    <row r="617" spans="2:9" s="677" customFormat="1" ht="27" customHeight="1">
      <c r="B617" s="1390"/>
      <c r="C617" s="1427"/>
      <c r="D617" s="690" t="s">
        <v>1209</v>
      </c>
      <c r="E617" s="814" t="s">
        <v>1210</v>
      </c>
      <c r="F617" s="746">
        <v>1</v>
      </c>
      <c r="G617" s="746">
        <v>1723</v>
      </c>
      <c r="I617" s="677">
        <f t="shared" si="13"/>
        <v>30</v>
      </c>
    </row>
    <row r="618" spans="2:9" s="677" customFormat="1" ht="27" customHeight="1">
      <c r="B618" s="1391"/>
      <c r="C618" s="1428"/>
      <c r="D618" s="883" t="s">
        <v>625</v>
      </c>
      <c r="E618" s="884" t="s">
        <v>1211</v>
      </c>
      <c r="F618" s="885">
        <v>1</v>
      </c>
      <c r="G618" s="885">
        <v>1900</v>
      </c>
      <c r="I618" s="677">
        <f t="shared" si="13"/>
        <v>39</v>
      </c>
    </row>
    <row r="619" spans="2:9" s="677" customFormat="1" ht="11.25">
      <c r="B619" s="740"/>
      <c r="C619" s="669"/>
      <c r="D619" s="669"/>
      <c r="E619" s="825"/>
      <c r="F619" s="700"/>
      <c r="G619" s="700"/>
      <c r="I619" s="677">
        <f t="shared" si="13"/>
        <v>25</v>
      </c>
    </row>
    <row r="620" spans="2:9" ht="10.5" customHeight="1">
      <c r="F620" s="700"/>
      <c r="G620" s="700"/>
    </row>
    <row r="621" spans="2:9" ht="10.5" customHeight="1">
      <c r="F621" s="700"/>
      <c r="G621" s="700"/>
    </row>
    <row r="622" spans="2:9" ht="10.5" customHeight="1">
      <c r="F622" s="700"/>
      <c r="G622" s="700"/>
    </row>
    <row r="623" spans="2:9" ht="10.5" customHeight="1">
      <c r="F623" s="700"/>
      <c r="G623" s="700"/>
    </row>
    <row r="624" spans="2:9" ht="10.5" customHeight="1">
      <c r="F624" s="700"/>
      <c r="G624" s="700"/>
    </row>
    <row r="625" spans="6:7" ht="10.5" customHeight="1">
      <c r="F625" s="700"/>
      <c r="G625" s="700"/>
    </row>
    <row r="626" spans="6:7" ht="10.5" customHeight="1">
      <c r="F626" s="700"/>
      <c r="G626" s="700"/>
    </row>
    <row r="627" spans="6:7" ht="10.5" customHeight="1">
      <c r="F627" s="700"/>
      <c r="G627" s="700"/>
    </row>
  </sheetData>
  <mergeCells count="208">
    <mergeCell ref="C584:C586"/>
    <mergeCell ref="C572:C579"/>
    <mergeCell ref="C285:C287"/>
    <mergeCell ref="C461:C464"/>
    <mergeCell ref="B513:C520"/>
    <mergeCell ref="C546:C548"/>
    <mergeCell ref="C531:C532"/>
    <mergeCell ref="C391:C393"/>
    <mergeCell ref="B446:C452"/>
    <mergeCell ref="C455:C457"/>
    <mergeCell ref="B499:B510"/>
    <mergeCell ref="B556:B569"/>
    <mergeCell ref="B511:G511"/>
    <mergeCell ref="C539:C541"/>
    <mergeCell ref="B348:B354"/>
    <mergeCell ref="B356:B359"/>
    <mergeCell ref="B386:B387"/>
    <mergeCell ref="C412:C413"/>
    <mergeCell ref="B322:B324"/>
    <mergeCell ref="B326:B327"/>
    <mergeCell ref="C367:C369"/>
    <mergeCell ref="C323:C324"/>
    <mergeCell ref="B388:B413"/>
    <mergeCell ref="C370:C371"/>
    <mergeCell ref="C476:C478"/>
    <mergeCell ref="C482:C484"/>
    <mergeCell ref="B335:B342"/>
    <mergeCell ref="B51:B52"/>
    <mergeCell ref="C51:C52"/>
    <mergeCell ref="B54:B80"/>
    <mergeCell ref="C79:C80"/>
    <mergeCell ref="B95:B109"/>
    <mergeCell ref="B111:B115"/>
    <mergeCell ref="B116:B135"/>
    <mergeCell ref="B82:B94"/>
    <mergeCell ref="B249:B260"/>
    <mergeCell ref="C227:C229"/>
    <mergeCell ref="C199:C201"/>
    <mergeCell ref="B242:G242"/>
    <mergeCell ref="B299:G299"/>
    <mergeCell ref="B328:G328"/>
    <mergeCell ref="B360:G360"/>
    <mergeCell ref="B444:G444"/>
    <mergeCell ref="C479:C481"/>
    <mergeCell ref="C220:C221"/>
    <mergeCell ref="C283:C284"/>
    <mergeCell ref="B301:C303"/>
    <mergeCell ref="C314:C316"/>
    <mergeCell ref="B2:C2"/>
    <mergeCell ref="B154:C154"/>
    <mergeCell ref="C87:C89"/>
    <mergeCell ref="C46:C48"/>
    <mergeCell ref="C61:C63"/>
    <mergeCell ref="C64:C66"/>
    <mergeCell ref="C67:C71"/>
    <mergeCell ref="C76:C77"/>
    <mergeCell ref="B153:G153"/>
    <mergeCell ref="C40:C45"/>
    <mergeCell ref="C55:C57"/>
    <mergeCell ref="C58:C60"/>
    <mergeCell ref="C84:C86"/>
    <mergeCell ref="C92:C93"/>
    <mergeCell ref="C95:C98"/>
    <mergeCell ref="C99:C100"/>
    <mergeCell ref="C101:C104"/>
    <mergeCell ref="B3:C13"/>
    <mergeCell ref="C14:C16"/>
    <mergeCell ref="C17:C18"/>
    <mergeCell ref="C19:C23"/>
    <mergeCell ref="C24:C26"/>
    <mergeCell ref="B14:B27"/>
    <mergeCell ref="C616:C618"/>
    <mergeCell ref="C74:C75"/>
    <mergeCell ref="B311:B317"/>
    <mergeCell ref="C132:C134"/>
    <mergeCell ref="C147:C152"/>
    <mergeCell ref="B243:C243"/>
    <mergeCell ref="B445:C445"/>
    <mergeCell ref="C309:C310"/>
    <mergeCell ref="B304:B310"/>
    <mergeCell ref="B343:B347"/>
    <mergeCell ref="B330:C330"/>
    <mergeCell ref="B331:B334"/>
    <mergeCell ref="C262:C264"/>
    <mergeCell ref="C230:C231"/>
    <mergeCell ref="C232:C234"/>
    <mergeCell ref="C237:C238"/>
    <mergeCell ref="C173:C175"/>
    <mergeCell ref="C176:C178"/>
    <mergeCell ref="C181:C183"/>
    <mergeCell ref="C139:C141"/>
    <mergeCell ref="C142:C144"/>
    <mergeCell ref="C145:C146"/>
    <mergeCell ref="C161:C162"/>
    <mergeCell ref="C187:C188"/>
    <mergeCell ref="C560:C561"/>
    <mergeCell ref="C565:C567"/>
    <mergeCell ref="C116:C119"/>
    <mergeCell ref="C167:C169"/>
    <mergeCell ref="C193:C195"/>
    <mergeCell ref="C137:C138"/>
    <mergeCell ref="C191:C192"/>
    <mergeCell ref="B329:C329"/>
    <mergeCell ref="C563:C564"/>
    <mergeCell ref="B512:C512"/>
    <mergeCell ref="C311:C313"/>
    <mergeCell ref="B361:C361"/>
    <mergeCell ref="B300:C300"/>
    <mergeCell ref="B215:B217"/>
    <mergeCell ref="C225:C226"/>
    <mergeCell ref="C184:C186"/>
    <mergeCell ref="B155:C160"/>
    <mergeCell ref="C165:C166"/>
    <mergeCell ref="C202:C204"/>
    <mergeCell ref="C207:C209"/>
    <mergeCell ref="B191:B214"/>
    <mergeCell ref="C250:C251"/>
    <mergeCell ref="C252:C253"/>
    <mergeCell ref="C256:C259"/>
    <mergeCell ref="C266:C267"/>
    <mergeCell ref="C268:C270"/>
    <mergeCell ref="C272:C273"/>
    <mergeCell ref="C274:C275"/>
    <mergeCell ref="C280:C281"/>
    <mergeCell ref="B261:B270"/>
    <mergeCell ref="B272:B279"/>
    <mergeCell ref="B280:B287"/>
    <mergeCell ref="B288:B296"/>
    <mergeCell ref="B244:C244"/>
    <mergeCell ref="B246:C248"/>
    <mergeCell ref="B224:B241"/>
    <mergeCell ref="B137:B152"/>
    <mergeCell ref="B161:B162"/>
    <mergeCell ref="B164:B180"/>
    <mergeCell ref="B181:B189"/>
    <mergeCell ref="C30:C31"/>
    <mergeCell ref="B219:B223"/>
    <mergeCell ref="C171:C172"/>
    <mergeCell ref="C210:C211"/>
    <mergeCell ref="B29:B50"/>
    <mergeCell ref="C120:C122"/>
    <mergeCell ref="C123:C125"/>
    <mergeCell ref="C126:C128"/>
    <mergeCell ref="C129:C131"/>
    <mergeCell ref="C105:C107"/>
    <mergeCell ref="C108:C109"/>
    <mergeCell ref="C111:C112"/>
    <mergeCell ref="C113:C114"/>
    <mergeCell ref="C32:C34"/>
    <mergeCell ref="C35:C37"/>
    <mergeCell ref="C38:C39"/>
    <mergeCell ref="C383:C384"/>
    <mergeCell ref="C388:C390"/>
    <mergeCell ref="C331:C332"/>
    <mergeCell ref="C335:C336"/>
    <mergeCell ref="C358:C359"/>
    <mergeCell ref="B367:B384"/>
    <mergeCell ref="C372:C374"/>
    <mergeCell ref="B429:B440"/>
    <mergeCell ref="B416:B428"/>
    <mergeCell ref="B318:B321"/>
    <mergeCell ref="C523:C525"/>
    <mergeCell ref="C528:C530"/>
    <mergeCell ref="C536:C538"/>
    <mergeCell ref="C542:C544"/>
    <mergeCell ref="C486:C488"/>
    <mergeCell ref="C489:C490"/>
    <mergeCell ref="C507:C508"/>
    <mergeCell ref="C509:C510"/>
    <mergeCell ref="C458:C459"/>
    <mergeCell ref="C465:C466"/>
    <mergeCell ref="C472:C474"/>
    <mergeCell ref="C416:C417"/>
    <mergeCell ref="C420:C428"/>
    <mergeCell ref="C429:C432"/>
    <mergeCell ref="C435:C439"/>
    <mergeCell ref="C394:C396"/>
    <mergeCell ref="C397:C399"/>
    <mergeCell ref="C400:C402"/>
    <mergeCell ref="C405:C407"/>
    <mergeCell ref="C409:C411"/>
    <mergeCell ref="B362:C366"/>
    <mergeCell ref="B476:B494"/>
    <mergeCell ref="C375:C381"/>
    <mergeCell ref="C610:C612"/>
    <mergeCell ref="B570:B582"/>
    <mergeCell ref="B584:B589"/>
    <mergeCell ref="B590:B608"/>
    <mergeCell ref="B610:B618"/>
    <mergeCell ref="B442:B443"/>
    <mergeCell ref="B453:B466"/>
    <mergeCell ref="B468:B475"/>
    <mergeCell ref="C468:C471"/>
    <mergeCell ref="B495:B496"/>
    <mergeCell ref="B521:B525"/>
    <mergeCell ref="B527:B535"/>
    <mergeCell ref="B536:B553"/>
    <mergeCell ref="C552:C553"/>
    <mergeCell ref="C613:C615"/>
    <mergeCell ref="C587:C589"/>
    <mergeCell ref="C590:C592"/>
    <mergeCell ref="C593:C595"/>
    <mergeCell ref="C549:C551"/>
    <mergeCell ref="C607:C608"/>
    <mergeCell ref="C596:C598"/>
    <mergeCell ref="C599:C601"/>
    <mergeCell ref="C602:C603"/>
    <mergeCell ref="C556:C558"/>
  </mergeCells>
  <phoneticPr fontId="4"/>
  <printOptions horizontalCentered="1"/>
  <pageMargins left="0.59055118110236227" right="0.59055118110236227" top="0.59055118110236227" bottom="0.59055118110236227" header="0.31496062992125984" footer="0.31496062992125984"/>
  <pageSetup paperSize="9" fitToHeight="0" orientation="portrait" r:id="rId1"/>
  <rowBreaks count="5" manualBreakCount="5">
    <brk id="218" max="6" man="1"/>
    <brk id="245" max="6" man="1"/>
    <brk id="271" max="6" man="1"/>
    <brk id="297" max="6" man="1"/>
    <brk id="6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S81"/>
  <sheetViews>
    <sheetView view="pageBreakPreview" topLeftCell="A70" zoomScaleNormal="100" zoomScaleSheetLayoutView="100" workbookViewId="0">
      <selection activeCell="F80" sqref="F80"/>
    </sheetView>
  </sheetViews>
  <sheetFormatPr defaultRowHeight="13.5"/>
  <cols>
    <col min="1" max="1" width="1" style="8" customWidth="1"/>
    <col min="2" max="2" width="2.75" style="8" customWidth="1"/>
    <col min="3" max="3" width="8.375" style="8" customWidth="1"/>
    <col min="4" max="13" width="5.375" style="8" customWidth="1"/>
    <col min="14" max="15" width="6.25" style="8" customWidth="1"/>
    <col min="16" max="17" width="5.625" style="8" customWidth="1"/>
    <col min="18" max="18" width="1" style="8" customWidth="1"/>
    <col min="19" max="16384" width="9" style="8"/>
  </cols>
  <sheetData>
    <row r="1" spans="2:19" ht="18" customHeight="1">
      <c r="B1" s="295" t="s">
        <v>1753</v>
      </c>
      <c r="C1" s="14"/>
      <c r="D1" s="14"/>
      <c r="E1" s="14"/>
      <c r="F1" s="14"/>
      <c r="G1" s="14"/>
      <c r="H1" s="14"/>
      <c r="I1" s="14"/>
      <c r="J1" s="14"/>
      <c r="K1" s="14"/>
      <c r="L1" s="14"/>
      <c r="M1" s="14"/>
      <c r="N1" s="14"/>
      <c r="O1" s="14"/>
      <c r="P1" s="14"/>
      <c r="Q1" s="14"/>
    </row>
    <row r="2" spans="2:19" ht="18" customHeight="1">
      <c r="B2" s="1211"/>
      <c r="C2" s="1219"/>
      <c r="D2" s="1213" t="s">
        <v>79</v>
      </c>
      <c r="E2" s="1236"/>
      <c r="F2" s="1236"/>
      <c r="G2" s="1236"/>
      <c r="H2" s="1236"/>
      <c r="I2" s="1236"/>
      <c r="J2" s="1236"/>
      <c r="K2" s="1236"/>
      <c r="L2" s="1236"/>
      <c r="M2" s="1236"/>
      <c r="N2" s="1237" t="s">
        <v>1280</v>
      </c>
      <c r="O2" s="1212"/>
      <c r="P2" s="1237" t="s">
        <v>174</v>
      </c>
      <c r="Q2" s="1212"/>
    </row>
    <row r="3" spans="2:19" ht="18" customHeight="1">
      <c r="B3" s="1220"/>
      <c r="C3" s="1221"/>
      <c r="D3" s="1237" t="s">
        <v>172</v>
      </c>
      <c r="E3" s="1240"/>
      <c r="F3" s="1237" t="s">
        <v>173</v>
      </c>
      <c r="G3" s="1240"/>
      <c r="H3" s="1237" t="s">
        <v>97</v>
      </c>
      <c r="I3" s="1240"/>
      <c r="J3" s="1237" t="s">
        <v>80</v>
      </c>
      <c r="K3" s="1240"/>
      <c r="L3" s="1211" t="s">
        <v>115</v>
      </c>
      <c r="M3" s="1212"/>
      <c r="N3" s="1223"/>
      <c r="O3" s="1238"/>
      <c r="P3" s="1220"/>
      <c r="Q3" s="1239"/>
    </row>
    <row r="4" spans="2:19" ht="18" customHeight="1">
      <c r="B4" s="1220"/>
      <c r="C4" s="1221"/>
      <c r="D4" s="1241"/>
      <c r="E4" s="1242"/>
      <c r="F4" s="1241"/>
      <c r="G4" s="1242"/>
      <c r="H4" s="1241"/>
      <c r="I4" s="1242"/>
      <c r="J4" s="1241"/>
      <c r="K4" s="1242"/>
      <c r="L4" s="1220"/>
      <c r="M4" s="1239"/>
      <c r="N4" s="1243" t="s">
        <v>175</v>
      </c>
      <c r="O4" s="1244" t="s">
        <v>176</v>
      </c>
      <c r="P4" s="1222"/>
      <c r="Q4" s="1238"/>
    </row>
    <row r="5" spans="2:19" ht="18" customHeight="1">
      <c r="B5" s="1222"/>
      <c r="C5" s="1223"/>
      <c r="D5" s="66" t="s">
        <v>170</v>
      </c>
      <c r="E5" s="67" t="s">
        <v>171</v>
      </c>
      <c r="F5" s="66" t="s">
        <v>170</v>
      </c>
      <c r="G5" s="67" t="s">
        <v>171</v>
      </c>
      <c r="H5" s="66" t="s">
        <v>170</v>
      </c>
      <c r="I5" s="67" t="s">
        <v>171</v>
      </c>
      <c r="J5" s="66" t="s">
        <v>170</v>
      </c>
      <c r="K5" s="67" t="s">
        <v>171</v>
      </c>
      <c r="L5" s="64" t="s">
        <v>170</v>
      </c>
      <c r="M5" s="65" t="s">
        <v>171</v>
      </c>
      <c r="N5" s="1243"/>
      <c r="O5" s="1244"/>
      <c r="P5" s="64" t="s">
        <v>170</v>
      </c>
      <c r="Q5" s="65" t="s">
        <v>171</v>
      </c>
    </row>
    <row r="6" spans="2:19" ht="18" customHeight="1">
      <c r="B6" s="1235" t="s">
        <v>0</v>
      </c>
      <c r="C6" s="1213"/>
      <c r="D6" s="227">
        <v>2</v>
      </c>
      <c r="E6" s="228"/>
      <c r="F6" s="229">
        <v>4</v>
      </c>
      <c r="G6" s="230">
        <v>4</v>
      </c>
      <c r="H6" s="227"/>
      <c r="I6" s="228">
        <v>1</v>
      </c>
      <c r="J6" s="229">
        <v>2</v>
      </c>
      <c r="K6" s="230">
        <v>2</v>
      </c>
      <c r="L6" s="227">
        <v>8</v>
      </c>
      <c r="M6" s="228">
        <v>7</v>
      </c>
      <c r="N6" s="227">
        <v>3</v>
      </c>
      <c r="O6" s="228"/>
      <c r="P6" s="227">
        <v>8</v>
      </c>
      <c r="Q6" s="228">
        <v>61</v>
      </c>
      <c r="S6" s="8">
        <v>1</v>
      </c>
    </row>
    <row r="7" spans="2:19" ht="18" customHeight="1">
      <c r="B7" s="1215" t="s">
        <v>1</v>
      </c>
      <c r="C7" s="18" t="s">
        <v>2</v>
      </c>
      <c r="D7" s="231">
        <v>2</v>
      </c>
      <c r="E7" s="232">
        <v>1</v>
      </c>
      <c r="F7" s="231">
        <v>1</v>
      </c>
      <c r="G7" s="233">
        <v>4</v>
      </c>
      <c r="H7" s="234">
        <v>2</v>
      </c>
      <c r="I7" s="232">
        <v>2</v>
      </c>
      <c r="J7" s="231">
        <v>2</v>
      </c>
      <c r="K7" s="233">
        <v>1</v>
      </c>
      <c r="L7" s="234">
        <v>7</v>
      </c>
      <c r="M7" s="232">
        <v>8</v>
      </c>
      <c r="N7" s="231">
        <v>1</v>
      </c>
      <c r="O7" s="233"/>
      <c r="P7" s="234"/>
      <c r="Q7" s="233"/>
    </row>
    <row r="8" spans="2:19" ht="18" customHeight="1">
      <c r="B8" s="1215"/>
      <c r="C8" s="11" t="s">
        <v>3</v>
      </c>
      <c r="D8" s="235">
        <v>1</v>
      </c>
      <c r="E8" s="236"/>
      <c r="F8" s="235">
        <v>1</v>
      </c>
      <c r="G8" s="237">
        <v>2</v>
      </c>
      <c r="H8" s="238"/>
      <c r="I8" s="236">
        <v>2</v>
      </c>
      <c r="J8" s="235">
        <v>4</v>
      </c>
      <c r="K8" s="237">
        <v>6</v>
      </c>
      <c r="L8" s="238">
        <v>6</v>
      </c>
      <c r="M8" s="236">
        <v>10</v>
      </c>
      <c r="N8" s="235">
        <v>4</v>
      </c>
      <c r="O8" s="237"/>
      <c r="P8" s="238"/>
      <c r="Q8" s="237"/>
    </row>
    <row r="9" spans="2:19" ht="18" customHeight="1">
      <c r="B9" s="1215"/>
      <c r="C9" s="11" t="s">
        <v>4</v>
      </c>
      <c r="D9" s="235">
        <v>3</v>
      </c>
      <c r="E9" s="236"/>
      <c r="F9" s="235">
        <v>5</v>
      </c>
      <c r="G9" s="237">
        <v>1</v>
      </c>
      <c r="H9" s="238">
        <v>1</v>
      </c>
      <c r="I9" s="236">
        <v>1</v>
      </c>
      <c r="J9" s="235">
        <v>2</v>
      </c>
      <c r="K9" s="237"/>
      <c r="L9" s="238">
        <v>11</v>
      </c>
      <c r="M9" s="236">
        <v>2</v>
      </c>
      <c r="N9" s="235">
        <v>2</v>
      </c>
      <c r="O9" s="237"/>
      <c r="P9" s="238">
        <v>2</v>
      </c>
      <c r="Q9" s="237">
        <v>16</v>
      </c>
      <c r="S9" s="8">
        <v>2</v>
      </c>
    </row>
    <row r="10" spans="2:19" ht="18" customHeight="1">
      <c r="B10" s="1215"/>
      <c r="C10" s="11" t="s">
        <v>5</v>
      </c>
      <c r="D10" s="235">
        <v>2</v>
      </c>
      <c r="E10" s="236">
        <v>1</v>
      </c>
      <c r="F10" s="235">
        <v>3</v>
      </c>
      <c r="G10" s="237">
        <v>2</v>
      </c>
      <c r="H10" s="238"/>
      <c r="I10" s="236">
        <v>2</v>
      </c>
      <c r="J10" s="235">
        <v>4</v>
      </c>
      <c r="K10" s="237">
        <v>1</v>
      </c>
      <c r="L10" s="238">
        <v>9</v>
      </c>
      <c r="M10" s="236">
        <v>6</v>
      </c>
      <c r="N10" s="235">
        <v>4</v>
      </c>
      <c r="O10" s="237"/>
      <c r="P10" s="238">
        <v>1</v>
      </c>
      <c r="Q10" s="237"/>
      <c r="S10" s="8">
        <v>3</v>
      </c>
    </row>
    <row r="11" spans="2:19" ht="18" customHeight="1">
      <c r="B11" s="1215"/>
      <c r="C11" s="11" t="s">
        <v>6</v>
      </c>
      <c r="D11" s="239">
        <v>1</v>
      </c>
      <c r="E11" s="240"/>
      <c r="F11" s="239">
        <v>4</v>
      </c>
      <c r="G11" s="241">
        <v>5</v>
      </c>
      <c r="H11" s="242">
        <v>1</v>
      </c>
      <c r="I11" s="243"/>
      <c r="J11" s="239">
        <v>1</v>
      </c>
      <c r="K11" s="241">
        <v>3</v>
      </c>
      <c r="L11" s="244">
        <f>SUM(D11,F11,H11,J11)</f>
        <v>7</v>
      </c>
      <c r="M11" s="245">
        <f>SUM(E11,G11,I11,K11)</f>
        <v>8</v>
      </c>
      <c r="N11" s="239">
        <v>3</v>
      </c>
      <c r="O11" s="246"/>
      <c r="P11" s="242"/>
      <c r="Q11" s="246"/>
    </row>
    <row r="12" spans="2:19" ht="18" customHeight="1">
      <c r="B12" s="1215"/>
      <c r="C12" s="11" t="s">
        <v>7</v>
      </c>
      <c r="D12" s="235">
        <v>1</v>
      </c>
      <c r="E12" s="236">
        <v>1</v>
      </c>
      <c r="F12" s="235">
        <v>3</v>
      </c>
      <c r="G12" s="237">
        <v>2</v>
      </c>
      <c r="H12" s="238">
        <v>1</v>
      </c>
      <c r="I12" s="236"/>
      <c r="J12" s="235">
        <v>4</v>
      </c>
      <c r="K12" s="237"/>
      <c r="L12" s="238">
        <v>9</v>
      </c>
      <c r="M12" s="236">
        <v>3</v>
      </c>
      <c r="N12" s="235">
        <v>2</v>
      </c>
      <c r="O12" s="237"/>
      <c r="P12" s="238">
        <v>1</v>
      </c>
      <c r="Q12" s="237"/>
      <c r="S12" s="8">
        <v>4</v>
      </c>
    </row>
    <row r="13" spans="2:19" ht="18" customHeight="1">
      <c r="B13" s="1215"/>
      <c r="C13" s="11" t="s">
        <v>8</v>
      </c>
      <c r="D13" s="247">
        <v>3</v>
      </c>
      <c r="E13" s="248"/>
      <c r="F13" s="247">
        <v>4</v>
      </c>
      <c r="G13" s="249">
        <v>2</v>
      </c>
      <c r="H13" s="250">
        <v>1</v>
      </c>
      <c r="I13" s="248"/>
      <c r="J13" s="247">
        <v>2</v>
      </c>
      <c r="K13" s="249">
        <v>2</v>
      </c>
      <c r="L13" s="250">
        <v>11</v>
      </c>
      <c r="M13" s="248">
        <v>4</v>
      </c>
      <c r="N13" s="247">
        <v>3</v>
      </c>
      <c r="O13" s="249"/>
      <c r="P13" s="250">
        <v>1</v>
      </c>
      <c r="Q13" s="249">
        <v>3</v>
      </c>
      <c r="S13" s="8">
        <v>5</v>
      </c>
    </row>
    <row r="14" spans="2:19" ht="18" customHeight="1">
      <c r="B14" s="1215"/>
      <c r="C14" s="11" t="s">
        <v>9</v>
      </c>
      <c r="D14" s="247">
        <v>1</v>
      </c>
      <c r="E14" s="248"/>
      <c r="F14" s="247">
        <v>5</v>
      </c>
      <c r="G14" s="249">
        <v>3</v>
      </c>
      <c r="H14" s="250"/>
      <c r="I14" s="248">
        <v>1</v>
      </c>
      <c r="J14" s="247">
        <v>1</v>
      </c>
      <c r="K14" s="249">
        <v>4</v>
      </c>
      <c r="L14" s="250">
        <v>7</v>
      </c>
      <c r="M14" s="248">
        <v>8</v>
      </c>
      <c r="N14" s="247">
        <v>4</v>
      </c>
      <c r="O14" s="249"/>
      <c r="P14" s="250"/>
      <c r="Q14" s="249"/>
    </row>
    <row r="15" spans="2:19" ht="18" customHeight="1">
      <c r="B15" s="1215"/>
      <c r="C15" s="11" t="s">
        <v>10</v>
      </c>
      <c r="D15" s="235">
        <v>3</v>
      </c>
      <c r="E15" s="236"/>
      <c r="F15" s="235">
        <v>4</v>
      </c>
      <c r="G15" s="237">
        <v>5</v>
      </c>
      <c r="H15" s="238"/>
      <c r="I15" s="236">
        <v>1</v>
      </c>
      <c r="J15" s="235">
        <v>1</v>
      </c>
      <c r="K15" s="237">
        <v>1</v>
      </c>
      <c r="L15" s="238">
        <v>8</v>
      </c>
      <c r="M15" s="236">
        <v>7</v>
      </c>
      <c r="N15" s="235">
        <v>2</v>
      </c>
      <c r="O15" s="237"/>
      <c r="P15" s="238"/>
      <c r="Q15" s="237">
        <v>1</v>
      </c>
      <c r="S15" s="8">
        <v>6</v>
      </c>
    </row>
    <row r="16" spans="2:19" ht="18" customHeight="1">
      <c r="B16" s="1215"/>
      <c r="C16" s="11" t="s">
        <v>11</v>
      </c>
      <c r="D16" s="251">
        <v>1</v>
      </c>
      <c r="E16" s="252"/>
      <c r="F16" s="251">
        <v>2</v>
      </c>
      <c r="G16" s="253">
        <v>3</v>
      </c>
      <c r="H16" s="254">
        <v>1</v>
      </c>
      <c r="I16" s="252">
        <v>1</v>
      </c>
      <c r="J16" s="251">
        <v>2</v>
      </c>
      <c r="K16" s="253"/>
      <c r="L16" s="254">
        <v>6</v>
      </c>
      <c r="M16" s="252">
        <v>4</v>
      </c>
      <c r="N16" s="251">
        <v>2</v>
      </c>
      <c r="O16" s="253"/>
      <c r="P16" s="242">
        <v>1</v>
      </c>
      <c r="Q16" s="246">
        <v>6</v>
      </c>
      <c r="S16" s="8">
        <v>7</v>
      </c>
    </row>
    <row r="17" spans="2:19" ht="18" customHeight="1">
      <c r="B17" s="1215"/>
      <c r="C17" s="11" t="s">
        <v>12</v>
      </c>
      <c r="D17" s="239">
        <v>1</v>
      </c>
      <c r="E17" s="243"/>
      <c r="F17" s="239">
        <v>3</v>
      </c>
      <c r="G17" s="241">
        <v>1</v>
      </c>
      <c r="H17" s="242">
        <v>1</v>
      </c>
      <c r="I17" s="243"/>
      <c r="J17" s="239">
        <v>2</v>
      </c>
      <c r="K17" s="241">
        <v>2</v>
      </c>
      <c r="L17" s="244">
        <f>SUM(D17,F17,H17,J17)</f>
        <v>7</v>
      </c>
      <c r="M17" s="245">
        <f>SUM(E17,G17,I17,K17)</f>
        <v>3</v>
      </c>
      <c r="N17" s="239">
        <v>4</v>
      </c>
      <c r="O17" s="246"/>
      <c r="P17" s="242">
        <v>2</v>
      </c>
      <c r="Q17" s="246"/>
      <c r="S17" s="8">
        <v>8</v>
      </c>
    </row>
    <row r="18" spans="2:19" ht="18" customHeight="1">
      <c r="B18" s="1215"/>
      <c r="C18" s="11" t="s">
        <v>13</v>
      </c>
      <c r="D18" s="235">
        <v>1</v>
      </c>
      <c r="E18" s="236">
        <v>1</v>
      </c>
      <c r="F18" s="235">
        <v>2</v>
      </c>
      <c r="G18" s="237">
        <v>4</v>
      </c>
      <c r="H18" s="238"/>
      <c r="I18" s="236">
        <v>1</v>
      </c>
      <c r="J18" s="235">
        <v>2</v>
      </c>
      <c r="K18" s="237">
        <v>4</v>
      </c>
      <c r="L18" s="238">
        <v>5</v>
      </c>
      <c r="M18" s="236">
        <v>10</v>
      </c>
      <c r="N18" s="235">
        <v>1</v>
      </c>
      <c r="O18" s="237"/>
      <c r="P18" s="238">
        <v>3</v>
      </c>
      <c r="Q18" s="237">
        <v>1</v>
      </c>
      <c r="S18" s="8">
        <v>9</v>
      </c>
    </row>
    <row r="19" spans="2:19" ht="18" customHeight="1">
      <c r="B19" s="1215"/>
      <c r="C19" s="19" t="s">
        <v>14</v>
      </c>
      <c r="D19" s="255">
        <v>1</v>
      </c>
      <c r="E19" s="256">
        <v>1</v>
      </c>
      <c r="F19" s="255">
        <v>4</v>
      </c>
      <c r="G19" s="257">
        <v>1</v>
      </c>
      <c r="H19" s="258"/>
      <c r="I19" s="256"/>
      <c r="J19" s="255">
        <v>1</v>
      </c>
      <c r="K19" s="257">
        <v>2</v>
      </c>
      <c r="L19" s="259">
        <f>SUM(D19,F19,H19,J19)</f>
        <v>6</v>
      </c>
      <c r="M19" s="260">
        <f>SUM(E19,G19,I19,K19)</f>
        <v>4</v>
      </c>
      <c r="N19" s="255">
        <v>1</v>
      </c>
      <c r="O19" s="261"/>
      <c r="P19" s="258"/>
      <c r="Q19" s="261"/>
    </row>
    <row r="20" spans="2:19" ht="18" customHeight="1">
      <c r="B20" s="1216" t="s">
        <v>15</v>
      </c>
      <c r="C20" s="18" t="s">
        <v>16</v>
      </c>
      <c r="D20" s="231">
        <v>3</v>
      </c>
      <c r="E20" s="232"/>
      <c r="F20" s="231">
        <v>3</v>
      </c>
      <c r="G20" s="233">
        <v>1</v>
      </c>
      <c r="H20" s="234">
        <v>1</v>
      </c>
      <c r="I20" s="232">
        <v>1</v>
      </c>
      <c r="J20" s="231">
        <v>6</v>
      </c>
      <c r="K20" s="233">
        <v>6</v>
      </c>
      <c r="L20" s="234">
        <v>13</v>
      </c>
      <c r="M20" s="232">
        <v>8</v>
      </c>
      <c r="N20" s="231">
        <v>6</v>
      </c>
      <c r="O20" s="233">
        <v>5</v>
      </c>
      <c r="P20" s="234">
        <v>5</v>
      </c>
      <c r="Q20" s="233">
        <v>1</v>
      </c>
      <c r="S20" s="8">
        <v>10</v>
      </c>
    </row>
    <row r="21" spans="2:19" ht="18" customHeight="1">
      <c r="B21" s="1217"/>
      <c r="C21" s="11" t="s">
        <v>17</v>
      </c>
      <c r="D21" s="235">
        <v>2</v>
      </c>
      <c r="E21" s="236"/>
      <c r="F21" s="235">
        <v>3</v>
      </c>
      <c r="G21" s="237">
        <v>3</v>
      </c>
      <c r="H21" s="238">
        <v>1</v>
      </c>
      <c r="I21" s="236">
        <v>2</v>
      </c>
      <c r="J21" s="235">
        <v>4</v>
      </c>
      <c r="K21" s="237"/>
      <c r="L21" s="238">
        <v>10</v>
      </c>
      <c r="M21" s="236">
        <v>5</v>
      </c>
      <c r="N21" s="235">
        <v>3</v>
      </c>
      <c r="O21" s="237"/>
      <c r="P21" s="238">
        <v>3</v>
      </c>
      <c r="Q21" s="237"/>
      <c r="S21" s="8">
        <v>11</v>
      </c>
    </row>
    <row r="22" spans="2:19" ht="18" customHeight="1">
      <c r="B22" s="1217"/>
      <c r="C22" s="11" t="s">
        <v>18</v>
      </c>
      <c r="D22" s="235">
        <v>3</v>
      </c>
      <c r="E22" s="236"/>
      <c r="F22" s="235">
        <v>5</v>
      </c>
      <c r="G22" s="237">
        <v>3</v>
      </c>
      <c r="H22" s="238">
        <v>1</v>
      </c>
      <c r="I22" s="236">
        <v>1</v>
      </c>
      <c r="J22" s="235">
        <v>1</v>
      </c>
      <c r="K22" s="237"/>
      <c r="L22" s="238">
        <v>10</v>
      </c>
      <c r="M22" s="236">
        <v>5</v>
      </c>
      <c r="N22" s="235">
        <v>2</v>
      </c>
      <c r="O22" s="237"/>
      <c r="P22" s="238">
        <v>1</v>
      </c>
      <c r="Q22" s="237"/>
      <c r="S22" s="8">
        <v>12</v>
      </c>
    </row>
    <row r="23" spans="2:19" ht="18" customHeight="1">
      <c r="B23" s="1217"/>
      <c r="C23" s="11" t="s">
        <v>19</v>
      </c>
      <c r="D23" s="239">
        <v>3</v>
      </c>
      <c r="E23" s="243"/>
      <c r="F23" s="239">
        <v>1</v>
      </c>
      <c r="G23" s="241">
        <v>1</v>
      </c>
      <c r="H23" s="242"/>
      <c r="I23" s="243">
        <v>1</v>
      </c>
      <c r="J23" s="239">
        <v>2</v>
      </c>
      <c r="K23" s="241">
        <v>3</v>
      </c>
      <c r="L23" s="244">
        <f>SUM(D23,F23,H23,J23)</f>
        <v>6</v>
      </c>
      <c r="M23" s="245">
        <f>SUM(E23,G23,I23,K23)</f>
        <v>5</v>
      </c>
      <c r="N23" s="239">
        <v>2</v>
      </c>
      <c r="O23" s="246"/>
      <c r="P23" s="242">
        <v>1</v>
      </c>
      <c r="Q23" s="246"/>
      <c r="S23" s="8">
        <v>13</v>
      </c>
    </row>
    <row r="24" spans="2:19" ht="18" customHeight="1">
      <c r="B24" s="1217"/>
      <c r="C24" s="11" t="s">
        <v>20</v>
      </c>
      <c r="D24" s="235">
        <v>1</v>
      </c>
      <c r="E24" s="236">
        <v>1</v>
      </c>
      <c r="F24" s="235">
        <v>7</v>
      </c>
      <c r="G24" s="237">
        <v>4</v>
      </c>
      <c r="H24" s="238"/>
      <c r="I24" s="236">
        <v>3</v>
      </c>
      <c r="J24" s="235">
        <v>3</v>
      </c>
      <c r="K24" s="237">
        <v>1</v>
      </c>
      <c r="L24" s="238">
        <v>11</v>
      </c>
      <c r="M24" s="236">
        <v>9</v>
      </c>
      <c r="N24" s="235">
        <v>3</v>
      </c>
      <c r="O24" s="237"/>
      <c r="P24" s="238">
        <v>2</v>
      </c>
      <c r="Q24" s="237"/>
      <c r="S24" s="8">
        <v>14</v>
      </c>
    </row>
    <row r="25" spans="2:19" ht="18" customHeight="1">
      <c r="B25" s="1217"/>
      <c r="C25" s="11" t="s">
        <v>21</v>
      </c>
      <c r="D25" s="239">
        <v>3</v>
      </c>
      <c r="E25" s="243"/>
      <c r="F25" s="239">
        <v>2</v>
      </c>
      <c r="G25" s="241">
        <v>4</v>
      </c>
      <c r="H25" s="242">
        <v>1</v>
      </c>
      <c r="I25" s="243">
        <v>1</v>
      </c>
      <c r="J25" s="239">
        <v>3</v>
      </c>
      <c r="K25" s="241">
        <v>1</v>
      </c>
      <c r="L25" s="244">
        <f>SUM(D25,F25,H25,J25)</f>
        <v>9</v>
      </c>
      <c r="M25" s="245">
        <f>SUM(E25,G25,I25,K25)</f>
        <v>6</v>
      </c>
      <c r="N25" s="239">
        <v>3</v>
      </c>
      <c r="O25" s="246"/>
      <c r="P25" s="242">
        <v>2</v>
      </c>
      <c r="Q25" s="246"/>
      <c r="S25" s="8">
        <v>15</v>
      </c>
    </row>
    <row r="26" spans="2:19" ht="18" customHeight="1">
      <c r="B26" s="1217"/>
      <c r="C26" s="11" t="s">
        <v>22</v>
      </c>
      <c r="D26" s="247">
        <v>1</v>
      </c>
      <c r="E26" s="248"/>
      <c r="F26" s="247">
        <v>2</v>
      </c>
      <c r="G26" s="249">
        <v>5</v>
      </c>
      <c r="H26" s="250"/>
      <c r="I26" s="248">
        <v>1</v>
      </c>
      <c r="J26" s="247">
        <v>1</v>
      </c>
      <c r="K26" s="249"/>
      <c r="L26" s="250">
        <v>4</v>
      </c>
      <c r="M26" s="248">
        <v>6</v>
      </c>
      <c r="N26" s="247">
        <v>7</v>
      </c>
      <c r="O26" s="249"/>
      <c r="P26" s="250"/>
      <c r="Q26" s="249"/>
    </row>
    <row r="27" spans="2:19" ht="18" customHeight="1">
      <c r="B27" s="1217"/>
      <c r="C27" s="11" t="s">
        <v>23</v>
      </c>
      <c r="D27" s="235">
        <v>2</v>
      </c>
      <c r="E27" s="236"/>
      <c r="F27" s="235">
        <v>4</v>
      </c>
      <c r="G27" s="237">
        <v>3</v>
      </c>
      <c r="H27" s="238"/>
      <c r="I27" s="236">
        <v>1</v>
      </c>
      <c r="J27" s="235">
        <v>4</v>
      </c>
      <c r="K27" s="237">
        <v>1</v>
      </c>
      <c r="L27" s="238">
        <v>11</v>
      </c>
      <c r="M27" s="236">
        <v>4</v>
      </c>
      <c r="N27" s="235">
        <v>4</v>
      </c>
      <c r="O27" s="237"/>
      <c r="P27" s="238">
        <v>2</v>
      </c>
      <c r="Q27" s="237"/>
      <c r="S27" s="8">
        <v>16</v>
      </c>
    </row>
    <row r="28" spans="2:19" ht="18" customHeight="1">
      <c r="B28" s="1217"/>
      <c r="C28" s="11" t="s">
        <v>24</v>
      </c>
      <c r="D28" s="235">
        <v>1</v>
      </c>
      <c r="E28" s="236"/>
      <c r="F28" s="235">
        <v>2</v>
      </c>
      <c r="G28" s="237">
        <v>1</v>
      </c>
      <c r="H28" s="238"/>
      <c r="I28" s="236">
        <v>2</v>
      </c>
      <c r="J28" s="235">
        <v>3</v>
      </c>
      <c r="K28" s="237">
        <v>1</v>
      </c>
      <c r="L28" s="238">
        <v>6</v>
      </c>
      <c r="M28" s="236">
        <v>4</v>
      </c>
      <c r="N28" s="235">
        <v>2</v>
      </c>
      <c r="O28" s="262"/>
      <c r="P28" s="263"/>
      <c r="Q28" s="262"/>
    </row>
    <row r="29" spans="2:19" ht="18" customHeight="1">
      <c r="B29" s="1217"/>
      <c r="C29" s="11" t="s">
        <v>25</v>
      </c>
      <c r="D29" s="235">
        <v>1</v>
      </c>
      <c r="E29" s="236"/>
      <c r="F29" s="235">
        <v>3</v>
      </c>
      <c r="G29" s="237">
        <v>5</v>
      </c>
      <c r="H29" s="238"/>
      <c r="I29" s="236">
        <v>1</v>
      </c>
      <c r="J29" s="235">
        <v>4</v>
      </c>
      <c r="K29" s="237"/>
      <c r="L29" s="238">
        <v>8</v>
      </c>
      <c r="M29" s="236">
        <v>6</v>
      </c>
      <c r="N29" s="235">
        <v>1</v>
      </c>
      <c r="O29" s="237">
        <v>4</v>
      </c>
      <c r="P29" s="238">
        <v>1</v>
      </c>
      <c r="Q29" s="237"/>
      <c r="S29" s="8">
        <v>17</v>
      </c>
    </row>
    <row r="30" spans="2:19" ht="18" customHeight="1">
      <c r="B30" s="1217"/>
      <c r="C30" s="11" t="s">
        <v>26</v>
      </c>
      <c r="D30" s="235">
        <v>2</v>
      </c>
      <c r="E30" s="236"/>
      <c r="F30" s="235">
        <v>2</v>
      </c>
      <c r="G30" s="237">
        <v>4</v>
      </c>
      <c r="H30" s="238"/>
      <c r="I30" s="236">
        <v>1</v>
      </c>
      <c r="J30" s="235">
        <v>5</v>
      </c>
      <c r="K30" s="237">
        <v>1</v>
      </c>
      <c r="L30" s="238">
        <v>9</v>
      </c>
      <c r="M30" s="236">
        <v>6</v>
      </c>
      <c r="N30" s="235">
        <v>6</v>
      </c>
      <c r="O30" s="237">
        <v>5</v>
      </c>
      <c r="P30" s="264"/>
      <c r="Q30" s="237"/>
      <c r="R30" s="63"/>
    </row>
    <row r="31" spans="2:19" ht="18" customHeight="1">
      <c r="B31" s="1217"/>
      <c r="C31" s="11" t="s">
        <v>27</v>
      </c>
      <c r="D31" s="235">
        <v>1</v>
      </c>
      <c r="E31" s="236">
        <v>1</v>
      </c>
      <c r="F31" s="235">
        <v>4</v>
      </c>
      <c r="G31" s="237">
        <v>2</v>
      </c>
      <c r="H31" s="238">
        <v>1</v>
      </c>
      <c r="I31" s="236"/>
      <c r="J31" s="235">
        <v>2</v>
      </c>
      <c r="K31" s="237"/>
      <c r="L31" s="238">
        <v>8</v>
      </c>
      <c r="M31" s="236">
        <v>3</v>
      </c>
      <c r="N31" s="235">
        <v>1</v>
      </c>
      <c r="O31" s="237"/>
      <c r="P31" s="238">
        <v>1</v>
      </c>
      <c r="Q31" s="237"/>
      <c r="S31" s="8">
        <v>18</v>
      </c>
    </row>
    <row r="32" spans="2:19" ht="18" customHeight="1">
      <c r="B32" s="1217"/>
      <c r="C32" s="11" t="s">
        <v>28</v>
      </c>
      <c r="D32" s="247">
        <v>2</v>
      </c>
      <c r="E32" s="248"/>
      <c r="F32" s="247">
        <v>2</v>
      </c>
      <c r="G32" s="249">
        <v>3</v>
      </c>
      <c r="H32" s="250"/>
      <c r="I32" s="248">
        <v>3</v>
      </c>
      <c r="J32" s="247">
        <v>2</v>
      </c>
      <c r="K32" s="249"/>
      <c r="L32" s="250">
        <v>6</v>
      </c>
      <c r="M32" s="248">
        <v>6</v>
      </c>
      <c r="N32" s="247">
        <v>3</v>
      </c>
      <c r="O32" s="249"/>
      <c r="P32" s="250">
        <v>1</v>
      </c>
      <c r="Q32" s="249"/>
      <c r="S32" s="8">
        <v>19</v>
      </c>
    </row>
    <row r="33" spans="2:19" ht="18" customHeight="1">
      <c r="B33" s="1217"/>
      <c r="C33" s="11" t="s">
        <v>29</v>
      </c>
      <c r="D33" s="265">
        <v>1</v>
      </c>
      <c r="E33" s="266"/>
      <c r="F33" s="265">
        <v>1</v>
      </c>
      <c r="G33" s="267">
        <v>2</v>
      </c>
      <c r="H33" s="268"/>
      <c r="I33" s="266"/>
      <c r="J33" s="265">
        <v>2</v>
      </c>
      <c r="K33" s="267">
        <v>1</v>
      </c>
      <c r="L33" s="269">
        <f>SUM(D33,F33,H33,J33)</f>
        <v>4</v>
      </c>
      <c r="M33" s="270">
        <f>SUM(E33,G33,I33,K33)</f>
        <v>3</v>
      </c>
      <c r="N33" s="265">
        <v>3</v>
      </c>
      <c r="O33" s="271"/>
      <c r="P33" s="268"/>
      <c r="Q33" s="271"/>
    </row>
    <row r="34" spans="2:19" ht="18" customHeight="1">
      <c r="B34" s="1217"/>
      <c r="C34" s="11" t="s">
        <v>30</v>
      </c>
      <c r="D34" s="235">
        <v>1</v>
      </c>
      <c r="E34" s="236">
        <v>1</v>
      </c>
      <c r="F34" s="235">
        <v>3</v>
      </c>
      <c r="G34" s="237">
        <v>1</v>
      </c>
      <c r="H34" s="238"/>
      <c r="I34" s="236">
        <v>2</v>
      </c>
      <c r="J34" s="235">
        <v>2</v>
      </c>
      <c r="K34" s="237">
        <v>2</v>
      </c>
      <c r="L34" s="238">
        <v>6</v>
      </c>
      <c r="M34" s="236">
        <v>6</v>
      </c>
      <c r="N34" s="235">
        <v>2</v>
      </c>
      <c r="O34" s="237"/>
      <c r="P34" s="238">
        <v>1</v>
      </c>
      <c r="Q34" s="237">
        <v>1</v>
      </c>
      <c r="S34" s="8">
        <v>20</v>
      </c>
    </row>
    <row r="35" spans="2:19" ht="18" customHeight="1">
      <c r="B35" s="1217"/>
      <c r="C35" s="11" t="s">
        <v>31</v>
      </c>
      <c r="D35" s="239">
        <v>4</v>
      </c>
      <c r="E35" s="243">
        <v>1</v>
      </c>
      <c r="F35" s="239">
        <v>5</v>
      </c>
      <c r="G35" s="241">
        <v>3</v>
      </c>
      <c r="H35" s="242">
        <v>1</v>
      </c>
      <c r="I35" s="243">
        <v>1</v>
      </c>
      <c r="J35" s="239"/>
      <c r="K35" s="241"/>
      <c r="L35" s="244">
        <f>SUM(D35,F35,H35,J35)</f>
        <v>10</v>
      </c>
      <c r="M35" s="245">
        <f>SUM(E35,G35,I35,K35)</f>
        <v>5</v>
      </c>
      <c r="N35" s="239">
        <v>4</v>
      </c>
      <c r="O35" s="246"/>
      <c r="P35" s="242">
        <v>1</v>
      </c>
      <c r="Q35" s="246"/>
      <c r="S35" s="8">
        <v>21</v>
      </c>
    </row>
    <row r="36" spans="2:19" ht="18" customHeight="1">
      <c r="B36" s="1217"/>
      <c r="C36" s="11" t="s">
        <v>32</v>
      </c>
      <c r="D36" s="235">
        <v>1</v>
      </c>
      <c r="E36" s="236">
        <v>1</v>
      </c>
      <c r="F36" s="235">
        <v>4</v>
      </c>
      <c r="G36" s="237"/>
      <c r="H36" s="238"/>
      <c r="I36" s="236"/>
      <c r="J36" s="235">
        <v>6</v>
      </c>
      <c r="K36" s="237">
        <v>3</v>
      </c>
      <c r="L36" s="238">
        <v>11</v>
      </c>
      <c r="M36" s="236">
        <v>4</v>
      </c>
      <c r="N36" s="235">
        <v>3</v>
      </c>
      <c r="O36" s="237"/>
      <c r="P36" s="238">
        <v>1</v>
      </c>
      <c r="Q36" s="237"/>
      <c r="S36" s="8">
        <v>22</v>
      </c>
    </row>
    <row r="37" spans="2:19" ht="18" customHeight="1">
      <c r="B37" s="1217"/>
      <c r="C37" s="11" t="s">
        <v>33</v>
      </c>
      <c r="D37" s="235">
        <v>1</v>
      </c>
      <c r="E37" s="236"/>
      <c r="F37" s="235">
        <v>5</v>
      </c>
      <c r="G37" s="237">
        <v>1</v>
      </c>
      <c r="H37" s="238"/>
      <c r="I37" s="236">
        <v>1</v>
      </c>
      <c r="J37" s="235">
        <v>2</v>
      </c>
      <c r="K37" s="237"/>
      <c r="L37" s="238">
        <v>8</v>
      </c>
      <c r="M37" s="236">
        <v>2</v>
      </c>
      <c r="N37" s="235">
        <v>5</v>
      </c>
      <c r="O37" s="237"/>
      <c r="P37" s="238">
        <v>1</v>
      </c>
      <c r="Q37" s="237"/>
      <c r="S37" s="8">
        <v>23</v>
      </c>
    </row>
    <row r="38" spans="2:19" ht="18" customHeight="1">
      <c r="B38" s="1217"/>
      <c r="C38" s="11" t="s">
        <v>34</v>
      </c>
      <c r="D38" s="247">
        <v>3</v>
      </c>
      <c r="E38" s="248"/>
      <c r="F38" s="247">
        <v>3</v>
      </c>
      <c r="G38" s="249"/>
      <c r="H38" s="250">
        <v>1</v>
      </c>
      <c r="I38" s="248">
        <v>1</v>
      </c>
      <c r="J38" s="247">
        <v>3</v>
      </c>
      <c r="K38" s="249">
        <v>1</v>
      </c>
      <c r="L38" s="250">
        <v>10</v>
      </c>
      <c r="M38" s="248">
        <v>2</v>
      </c>
      <c r="N38" s="247">
        <v>3</v>
      </c>
      <c r="O38" s="249"/>
      <c r="P38" s="250">
        <v>1</v>
      </c>
      <c r="Q38" s="249"/>
      <c r="S38" s="8">
        <v>24</v>
      </c>
    </row>
    <row r="39" spans="2:19" ht="18" customHeight="1">
      <c r="B39" s="1217"/>
      <c r="C39" s="11" t="s">
        <v>35</v>
      </c>
      <c r="D39" s="235">
        <v>2</v>
      </c>
      <c r="E39" s="236">
        <v>1</v>
      </c>
      <c r="F39" s="235">
        <v>2</v>
      </c>
      <c r="G39" s="237">
        <v>2</v>
      </c>
      <c r="H39" s="238"/>
      <c r="I39" s="236">
        <v>1</v>
      </c>
      <c r="J39" s="235">
        <v>1</v>
      </c>
      <c r="K39" s="237">
        <v>1</v>
      </c>
      <c r="L39" s="238">
        <v>5</v>
      </c>
      <c r="M39" s="236">
        <v>5</v>
      </c>
      <c r="N39" s="235">
        <v>3</v>
      </c>
      <c r="O39" s="237"/>
      <c r="P39" s="238"/>
      <c r="Q39" s="237">
        <v>1</v>
      </c>
      <c r="S39" s="8">
        <v>25</v>
      </c>
    </row>
    <row r="40" spans="2:19" ht="18" customHeight="1">
      <c r="B40" s="1217"/>
      <c r="C40" s="11" t="s">
        <v>36</v>
      </c>
      <c r="D40" s="235">
        <v>1</v>
      </c>
      <c r="E40" s="236">
        <v>1</v>
      </c>
      <c r="F40" s="235">
        <v>1</v>
      </c>
      <c r="G40" s="237">
        <v>2</v>
      </c>
      <c r="H40" s="238"/>
      <c r="I40" s="236"/>
      <c r="J40" s="235">
        <v>1</v>
      </c>
      <c r="K40" s="237">
        <v>4</v>
      </c>
      <c r="L40" s="238">
        <v>3</v>
      </c>
      <c r="M40" s="236">
        <v>7</v>
      </c>
      <c r="N40" s="235">
        <v>3</v>
      </c>
      <c r="O40" s="237"/>
      <c r="P40" s="238">
        <v>1</v>
      </c>
      <c r="Q40" s="237"/>
      <c r="S40" s="8">
        <v>26</v>
      </c>
    </row>
    <row r="41" spans="2:19" ht="18" customHeight="1">
      <c r="B41" s="1218"/>
      <c r="C41" s="19" t="s">
        <v>37</v>
      </c>
      <c r="D41" s="272">
        <v>2</v>
      </c>
      <c r="E41" s="273"/>
      <c r="F41" s="272">
        <v>9</v>
      </c>
      <c r="G41" s="274">
        <v>1</v>
      </c>
      <c r="H41" s="275">
        <v>2</v>
      </c>
      <c r="I41" s="273"/>
      <c r="J41" s="272">
        <v>1</v>
      </c>
      <c r="K41" s="274">
        <v>1</v>
      </c>
      <c r="L41" s="276">
        <f>SUM(D41,F41,H41,J41)</f>
        <v>14</v>
      </c>
      <c r="M41" s="277">
        <f>SUM(E41,G41,I41,K41)</f>
        <v>2</v>
      </c>
      <c r="N41" s="272">
        <v>2</v>
      </c>
      <c r="O41" s="278"/>
      <c r="P41" s="275"/>
      <c r="Q41" s="278"/>
    </row>
    <row r="42" spans="2:19" ht="6" customHeight="1"/>
    <row r="43" spans="2:19" ht="6" customHeight="1"/>
    <row r="44" spans="2:19" ht="18" customHeight="1">
      <c r="B44" s="1211"/>
      <c r="C44" s="1219"/>
      <c r="D44" s="1213" t="s">
        <v>79</v>
      </c>
      <c r="E44" s="1236"/>
      <c r="F44" s="1236"/>
      <c r="G44" s="1236"/>
      <c r="H44" s="1236"/>
      <c r="I44" s="1236"/>
      <c r="J44" s="1236"/>
      <c r="K44" s="1236"/>
      <c r="L44" s="1236"/>
      <c r="M44" s="1236"/>
      <c r="N44" s="1237" t="s">
        <v>1280</v>
      </c>
      <c r="O44" s="1212"/>
      <c r="P44" s="1237" t="s">
        <v>174</v>
      </c>
      <c r="Q44" s="1212"/>
    </row>
    <row r="45" spans="2:19" ht="18" customHeight="1">
      <c r="B45" s="1220"/>
      <c r="C45" s="1221"/>
      <c r="D45" s="1237" t="s">
        <v>172</v>
      </c>
      <c r="E45" s="1240"/>
      <c r="F45" s="1237" t="s">
        <v>173</v>
      </c>
      <c r="G45" s="1240"/>
      <c r="H45" s="1237" t="s">
        <v>97</v>
      </c>
      <c r="I45" s="1240"/>
      <c r="J45" s="1237" t="s">
        <v>80</v>
      </c>
      <c r="K45" s="1240"/>
      <c r="L45" s="1211" t="s">
        <v>115</v>
      </c>
      <c r="M45" s="1212"/>
      <c r="N45" s="1223"/>
      <c r="O45" s="1238"/>
      <c r="P45" s="1220"/>
      <c r="Q45" s="1239"/>
    </row>
    <row r="46" spans="2:19" ht="18" customHeight="1">
      <c r="B46" s="1220"/>
      <c r="C46" s="1221"/>
      <c r="D46" s="1241"/>
      <c r="E46" s="1242"/>
      <c r="F46" s="1241"/>
      <c r="G46" s="1242"/>
      <c r="H46" s="1241"/>
      <c r="I46" s="1242"/>
      <c r="J46" s="1241"/>
      <c r="K46" s="1242"/>
      <c r="L46" s="1220"/>
      <c r="M46" s="1239"/>
      <c r="N46" s="1243" t="s">
        <v>175</v>
      </c>
      <c r="O46" s="1244" t="s">
        <v>176</v>
      </c>
      <c r="P46" s="1222"/>
      <c r="Q46" s="1238"/>
    </row>
    <row r="47" spans="2:19" ht="18" customHeight="1">
      <c r="B47" s="1222"/>
      <c r="C47" s="1223"/>
      <c r="D47" s="66" t="s">
        <v>170</v>
      </c>
      <c r="E47" s="67" t="s">
        <v>171</v>
      </c>
      <c r="F47" s="66" t="s">
        <v>170</v>
      </c>
      <c r="G47" s="67" t="s">
        <v>171</v>
      </c>
      <c r="H47" s="66" t="s">
        <v>170</v>
      </c>
      <c r="I47" s="67" t="s">
        <v>171</v>
      </c>
      <c r="J47" s="66" t="s">
        <v>170</v>
      </c>
      <c r="K47" s="67" t="s">
        <v>171</v>
      </c>
      <c r="L47" s="64" t="s">
        <v>170</v>
      </c>
      <c r="M47" s="65" t="s">
        <v>171</v>
      </c>
      <c r="N47" s="1243"/>
      <c r="O47" s="1244"/>
      <c r="P47" s="64" t="s">
        <v>170</v>
      </c>
      <c r="Q47" s="65" t="s">
        <v>171</v>
      </c>
    </row>
    <row r="48" spans="2:19" ht="18" customHeight="1">
      <c r="B48" s="1216" t="s">
        <v>38</v>
      </c>
      <c r="C48" s="18" t="s">
        <v>39</v>
      </c>
      <c r="D48" s="279">
        <v>2</v>
      </c>
      <c r="E48" s="232"/>
      <c r="F48" s="279">
        <v>4</v>
      </c>
      <c r="G48" s="233">
        <v>2</v>
      </c>
      <c r="H48" s="234">
        <v>1</v>
      </c>
      <c r="I48" s="232">
        <v>1</v>
      </c>
      <c r="J48" s="279">
        <v>2</v>
      </c>
      <c r="K48" s="233">
        <v>3</v>
      </c>
      <c r="L48" s="234">
        <v>9</v>
      </c>
      <c r="M48" s="232">
        <v>6</v>
      </c>
      <c r="N48" s="279">
        <v>2</v>
      </c>
      <c r="O48" s="233"/>
      <c r="P48" s="234">
        <v>5</v>
      </c>
      <c r="Q48" s="233"/>
      <c r="S48" s="8">
        <v>27</v>
      </c>
    </row>
    <row r="49" spans="2:19" ht="18" customHeight="1">
      <c r="B49" s="1217"/>
      <c r="C49" s="11" t="s">
        <v>40</v>
      </c>
      <c r="D49" s="235">
        <v>2</v>
      </c>
      <c r="E49" s="236"/>
      <c r="F49" s="235">
        <v>5</v>
      </c>
      <c r="G49" s="237">
        <v>1</v>
      </c>
      <c r="H49" s="238">
        <v>1</v>
      </c>
      <c r="I49" s="236">
        <v>2</v>
      </c>
      <c r="J49" s="235">
        <v>6</v>
      </c>
      <c r="K49" s="237">
        <v>1</v>
      </c>
      <c r="L49" s="238">
        <v>14</v>
      </c>
      <c r="M49" s="236">
        <v>4</v>
      </c>
      <c r="N49" s="235">
        <v>1</v>
      </c>
      <c r="O49" s="237"/>
      <c r="P49" s="238"/>
      <c r="Q49" s="237"/>
    </row>
    <row r="50" spans="2:19" ht="18" customHeight="1">
      <c r="B50" s="1217"/>
      <c r="C50" s="11" t="s">
        <v>41</v>
      </c>
      <c r="D50" s="235">
        <v>2</v>
      </c>
      <c r="E50" s="236"/>
      <c r="F50" s="235">
        <v>11</v>
      </c>
      <c r="G50" s="237">
        <v>2</v>
      </c>
      <c r="H50" s="238">
        <v>2</v>
      </c>
      <c r="I50" s="236"/>
      <c r="J50" s="235"/>
      <c r="K50" s="237">
        <v>2</v>
      </c>
      <c r="L50" s="238">
        <v>15</v>
      </c>
      <c r="M50" s="236">
        <v>4</v>
      </c>
      <c r="N50" s="235">
        <v>8</v>
      </c>
      <c r="O50" s="237"/>
      <c r="P50" s="238">
        <v>2</v>
      </c>
      <c r="Q50" s="237"/>
      <c r="S50" s="8">
        <v>28</v>
      </c>
    </row>
    <row r="51" spans="2:19" ht="18" customHeight="1">
      <c r="B51" s="1217"/>
      <c r="C51" s="11" t="s">
        <v>42</v>
      </c>
      <c r="D51" s="235">
        <v>2</v>
      </c>
      <c r="E51" s="236">
        <v>1</v>
      </c>
      <c r="F51" s="235">
        <v>2</v>
      </c>
      <c r="G51" s="237">
        <v>1</v>
      </c>
      <c r="H51" s="238"/>
      <c r="I51" s="236">
        <v>2</v>
      </c>
      <c r="J51" s="235">
        <v>3</v>
      </c>
      <c r="K51" s="237">
        <v>1</v>
      </c>
      <c r="L51" s="238">
        <v>7</v>
      </c>
      <c r="M51" s="236">
        <v>5</v>
      </c>
      <c r="N51" s="235">
        <v>2</v>
      </c>
      <c r="O51" s="237"/>
      <c r="P51" s="238"/>
      <c r="Q51" s="237"/>
    </row>
    <row r="52" spans="2:19" ht="18" customHeight="1">
      <c r="B52" s="1217"/>
      <c r="C52" s="11" t="s">
        <v>43</v>
      </c>
      <c r="D52" s="239">
        <v>2</v>
      </c>
      <c r="E52" s="243"/>
      <c r="F52" s="239">
        <v>6</v>
      </c>
      <c r="G52" s="241">
        <v>2</v>
      </c>
      <c r="H52" s="242"/>
      <c r="I52" s="243"/>
      <c r="J52" s="239">
        <v>1</v>
      </c>
      <c r="K52" s="241">
        <v>3</v>
      </c>
      <c r="L52" s="244">
        <f>SUM(D52,F52,H52,J52)</f>
        <v>9</v>
      </c>
      <c r="M52" s="245">
        <f>SUM(E52,G52,I52,K52)</f>
        <v>5</v>
      </c>
      <c r="N52" s="239">
        <v>2</v>
      </c>
      <c r="O52" s="246"/>
      <c r="P52" s="242"/>
      <c r="Q52" s="246">
        <v>2</v>
      </c>
      <c r="S52" s="8">
        <v>29</v>
      </c>
    </row>
    <row r="53" spans="2:19" ht="18" customHeight="1">
      <c r="B53" s="1217"/>
      <c r="C53" s="11" t="s">
        <v>44</v>
      </c>
      <c r="D53" s="235">
        <v>1</v>
      </c>
      <c r="E53" s="236"/>
      <c r="F53" s="235">
        <v>7</v>
      </c>
      <c r="G53" s="237">
        <v>5</v>
      </c>
      <c r="H53" s="238"/>
      <c r="I53" s="236"/>
      <c r="J53" s="235">
        <v>2</v>
      </c>
      <c r="K53" s="237"/>
      <c r="L53" s="238">
        <v>10</v>
      </c>
      <c r="M53" s="236">
        <v>5</v>
      </c>
      <c r="N53" s="235">
        <v>2</v>
      </c>
      <c r="O53" s="237"/>
      <c r="P53" s="238">
        <v>1</v>
      </c>
      <c r="Q53" s="237"/>
      <c r="S53" s="8">
        <v>30</v>
      </c>
    </row>
    <row r="54" spans="2:19" ht="18" customHeight="1">
      <c r="B54" s="1217"/>
      <c r="C54" s="11" t="s">
        <v>45</v>
      </c>
      <c r="D54" s="239">
        <v>1</v>
      </c>
      <c r="E54" s="243"/>
      <c r="F54" s="239">
        <v>5</v>
      </c>
      <c r="G54" s="241">
        <v>1</v>
      </c>
      <c r="H54" s="242"/>
      <c r="I54" s="243">
        <v>1</v>
      </c>
      <c r="J54" s="239">
        <v>1</v>
      </c>
      <c r="K54" s="241">
        <v>1</v>
      </c>
      <c r="L54" s="244">
        <f>SUM(D54,F54,H54,J54)</f>
        <v>7</v>
      </c>
      <c r="M54" s="245">
        <f>SUM(E54,G54,I54,K54)</f>
        <v>3</v>
      </c>
      <c r="N54" s="239">
        <v>2</v>
      </c>
      <c r="O54" s="246"/>
      <c r="P54" s="242"/>
      <c r="Q54" s="246"/>
    </row>
    <row r="55" spans="2:19" ht="18" customHeight="1">
      <c r="B55" s="1217"/>
      <c r="C55" s="11" t="s">
        <v>46</v>
      </c>
      <c r="D55" s="247">
        <v>3</v>
      </c>
      <c r="E55" s="248"/>
      <c r="F55" s="247">
        <v>3</v>
      </c>
      <c r="G55" s="249">
        <v>3</v>
      </c>
      <c r="H55" s="250"/>
      <c r="I55" s="248">
        <v>1</v>
      </c>
      <c r="J55" s="247">
        <v>4</v>
      </c>
      <c r="K55" s="249">
        <v>1</v>
      </c>
      <c r="L55" s="250">
        <v>10</v>
      </c>
      <c r="M55" s="248">
        <v>5</v>
      </c>
      <c r="N55" s="247">
        <v>1</v>
      </c>
      <c r="O55" s="249"/>
      <c r="P55" s="250"/>
      <c r="Q55" s="249"/>
    </row>
    <row r="56" spans="2:19" ht="18" customHeight="1">
      <c r="B56" s="1217"/>
      <c r="C56" s="11" t="s">
        <v>47</v>
      </c>
      <c r="D56" s="239">
        <v>2</v>
      </c>
      <c r="E56" s="243"/>
      <c r="F56" s="239">
        <v>3</v>
      </c>
      <c r="G56" s="241">
        <v>1</v>
      </c>
      <c r="H56" s="242">
        <v>1</v>
      </c>
      <c r="I56" s="243"/>
      <c r="J56" s="239">
        <v>4</v>
      </c>
      <c r="K56" s="241">
        <v>1</v>
      </c>
      <c r="L56" s="244">
        <f t="shared" ref="L56:M59" si="0">SUM(D56,F56,H56,J56)</f>
        <v>10</v>
      </c>
      <c r="M56" s="245">
        <f t="shared" si="0"/>
        <v>2</v>
      </c>
      <c r="N56" s="239">
        <v>2</v>
      </c>
      <c r="O56" s="246"/>
      <c r="P56" s="242"/>
      <c r="Q56" s="246"/>
    </row>
    <row r="57" spans="2:19" ht="18" customHeight="1">
      <c r="B57" s="1217"/>
      <c r="C57" s="11" t="s">
        <v>48</v>
      </c>
      <c r="D57" s="265">
        <v>2</v>
      </c>
      <c r="E57" s="266"/>
      <c r="F57" s="265">
        <v>1</v>
      </c>
      <c r="G57" s="267">
        <v>2</v>
      </c>
      <c r="H57" s="268"/>
      <c r="I57" s="266"/>
      <c r="J57" s="265">
        <v>3</v>
      </c>
      <c r="K57" s="267">
        <v>2</v>
      </c>
      <c r="L57" s="269">
        <f t="shared" si="0"/>
        <v>6</v>
      </c>
      <c r="M57" s="270">
        <f t="shared" si="0"/>
        <v>4</v>
      </c>
      <c r="N57" s="265"/>
      <c r="O57" s="271"/>
      <c r="P57" s="268"/>
      <c r="Q57" s="271"/>
    </row>
    <row r="58" spans="2:19" ht="18" customHeight="1">
      <c r="B58" s="1217"/>
      <c r="C58" s="11" t="s">
        <v>49</v>
      </c>
      <c r="D58" s="247">
        <v>3</v>
      </c>
      <c r="E58" s="248">
        <v>1</v>
      </c>
      <c r="F58" s="247"/>
      <c r="G58" s="249">
        <v>1</v>
      </c>
      <c r="H58" s="250">
        <v>1</v>
      </c>
      <c r="I58" s="248">
        <v>2</v>
      </c>
      <c r="J58" s="247">
        <v>1</v>
      </c>
      <c r="K58" s="249">
        <v>1</v>
      </c>
      <c r="L58" s="269">
        <f t="shared" si="0"/>
        <v>5</v>
      </c>
      <c r="M58" s="270">
        <f t="shared" si="0"/>
        <v>5</v>
      </c>
      <c r="N58" s="247">
        <v>1</v>
      </c>
      <c r="O58" s="249"/>
      <c r="P58" s="250"/>
      <c r="Q58" s="249"/>
    </row>
    <row r="59" spans="2:19" ht="18" customHeight="1">
      <c r="B59" s="1218"/>
      <c r="C59" s="19" t="s">
        <v>50</v>
      </c>
      <c r="D59" s="280">
        <v>1</v>
      </c>
      <c r="E59" s="281"/>
      <c r="F59" s="280">
        <v>5</v>
      </c>
      <c r="G59" s="282">
        <v>4</v>
      </c>
      <c r="H59" s="283"/>
      <c r="I59" s="281"/>
      <c r="J59" s="280">
        <v>2</v>
      </c>
      <c r="K59" s="282"/>
      <c r="L59" s="284">
        <f t="shared" si="0"/>
        <v>8</v>
      </c>
      <c r="M59" s="285">
        <f t="shared" si="0"/>
        <v>4</v>
      </c>
      <c r="N59" s="280">
        <v>1</v>
      </c>
      <c r="O59" s="286"/>
      <c r="P59" s="283">
        <v>1</v>
      </c>
      <c r="Q59" s="286"/>
      <c r="S59" s="8">
        <v>31</v>
      </c>
    </row>
    <row r="60" spans="2:19" ht="18" customHeight="1">
      <c r="B60" s="1216" t="s">
        <v>51</v>
      </c>
      <c r="C60" s="18" t="s">
        <v>52</v>
      </c>
      <c r="D60" s="231">
        <v>2</v>
      </c>
      <c r="E60" s="232"/>
      <c r="F60" s="231">
        <v>6</v>
      </c>
      <c r="G60" s="233">
        <v>2</v>
      </c>
      <c r="H60" s="234"/>
      <c r="I60" s="232"/>
      <c r="J60" s="231">
        <v>2</v>
      </c>
      <c r="K60" s="233">
        <v>2</v>
      </c>
      <c r="L60" s="234">
        <v>10</v>
      </c>
      <c r="M60" s="232">
        <v>4</v>
      </c>
      <c r="N60" s="231">
        <v>2</v>
      </c>
      <c r="O60" s="233"/>
      <c r="P60" s="234">
        <v>2</v>
      </c>
      <c r="Q60" s="233"/>
      <c r="S60" s="8">
        <v>32</v>
      </c>
    </row>
    <row r="61" spans="2:19" ht="18" customHeight="1">
      <c r="B61" s="1217"/>
      <c r="C61" s="11" t="s">
        <v>53</v>
      </c>
      <c r="D61" s="239"/>
      <c r="E61" s="243"/>
      <c r="F61" s="239">
        <v>3</v>
      </c>
      <c r="G61" s="241">
        <v>1</v>
      </c>
      <c r="H61" s="242">
        <v>1</v>
      </c>
      <c r="I61" s="243"/>
      <c r="J61" s="239"/>
      <c r="K61" s="241"/>
      <c r="L61" s="244">
        <f>SUM(D61,F61,H61,J61)</f>
        <v>4</v>
      </c>
      <c r="M61" s="245">
        <f>SUM(E61,G61,I61,K61)</f>
        <v>1</v>
      </c>
      <c r="N61" s="239"/>
      <c r="O61" s="246"/>
      <c r="P61" s="242"/>
      <c r="Q61" s="246"/>
    </row>
    <row r="62" spans="2:19" ht="18" customHeight="1">
      <c r="B62" s="1217"/>
      <c r="C62" s="11" t="s">
        <v>54</v>
      </c>
      <c r="D62" s="235">
        <v>3</v>
      </c>
      <c r="E62" s="236"/>
      <c r="F62" s="235">
        <v>6</v>
      </c>
      <c r="G62" s="237">
        <v>2</v>
      </c>
      <c r="H62" s="238">
        <v>1</v>
      </c>
      <c r="I62" s="236">
        <v>1</v>
      </c>
      <c r="J62" s="235">
        <v>1</v>
      </c>
      <c r="K62" s="237">
        <v>1</v>
      </c>
      <c r="L62" s="238">
        <v>11</v>
      </c>
      <c r="M62" s="236">
        <v>4</v>
      </c>
      <c r="N62" s="235">
        <v>3</v>
      </c>
      <c r="O62" s="237"/>
      <c r="P62" s="238"/>
      <c r="Q62" s="237"/>
    </row>
    <row r="63" spans="2:19" ht="18" customHeight="1">
      <c r="B63" s="1217"/>
      <c r="C63" s="11" t="s">
        <v>55</v>
      </c>
      <c r="D63" s="235">
        <v>3</v>
      </c>
      <c r="E63" s="236"/>
      <c r="F63" s="235">
        <v>4</v>
      </c>
      <c r="G63" s="237">
        <v>2</v>
      </c>
      <c r="H63" s="238">
        <v>1</v>
      </c>
      <c r="I63" s="236">
        <v>4</v>
      </c>
      <c r="J63" s="235">
        <v>4</v>
      </c>
      <c r="K63" s="237">
        <v>1</v>
      </c>
      <c r="L63" s="238">
        <v>12</v>
      </c>
      <c r="M63" s="236">
        <v>7</v>
      </c>
      <c r="N63" s="235">
        <v>2</v>
      </c>
      <c r="O63" s="237"/>
      <c r="P63" s="238">
        <v>1</v>
      </c>
      <c r="Q63" s="237"/>
      <c r="S63" s="8">
        <v>33</v>
      </c>
    </row>
    <row r="64" spans="2:19" ht="18" customHeight="1">
      <c r="B64" s="1217"/>
      <c r="C64" s="11" t="s">
        <v>56</v>
      </c>
      <c r="D64" s="235"/>
      <c r="E64" s="236"/>
      <c r="F64" s="235"/>
      <c r="G64" s="237"/>
      <c r="H64" s="238"/>
      <c r="I64" s="236"/>
      <c r="J64" s="235"/>
      <c r="K64" s="237"/>
      <c r="L64" s="238"/>
      <c r="M64" s="236"/>
      <c r="N64" s="235"/>
      <c r="O64" s="237"/>
      <c r="P64" s="238"/>
      <c r="Q64" s="237"/>
    </row>
    <row r="65" spans="2:19" ht="18" customHeight="1">
      <c r="B65" s="1217"/>
      <c r="C65" s="11" t="s">
        <v>57</v>
      </c>
      <c r="D65" s="235">
        <v>1</v>
      </c>
      <c r="E65" s="236"/>
      <c r="F65" s="235">
        <v>4</v>
      </c>
      <c r="G65" s="237">
        <v>2</v>
      </c>
      <c r="H65" s="238"/>
      <c r="I65" s="236">
        <v>1</v>
      </c>
      <c r="J65" s="235">
        <v>8</v>
      </c>
      <c r="K65" s="237">
        <v>4</v>
      </c>
      <c r="L65" s="238">
        <f>J65+H65+F65+D65</f>
        <v>13</v>
      </c>
      <c r="M65" s="236">
        <f>E65+G65+I65+K65</f>
        <v>7</v>
      </c>
      <c r="N65" s="235">
        <v>2</v>
      </c>
      <c r="O65" s="237"/>
      <c r="P65" s="238">
        <v>5</v>
      </c>
      <c r="Q65" s="237"/>
      <c r="S65" s="8">
        <v>34</v>
      </c>
    </row>
    <row r="66" spans="2:19" ht="18" customHeight="1">
      <c r="B66" s="1217"/>
      <c r="C66" s="11" t="s">
        <v>58</v>
      </c>
      <c r="D66" s="235">
        <v>3</v>
      </c>
      <c r="E66" s="236">
        <v>1</v>
      </c>
      <c r="F66" s="235">
        <v>3</v>
      </c>
      <c r="G66" s="237">
        <v>4</v>
      </c>
      <c r="H66" s="238">
        <v>1</v>
      </c>
      <c r="I66" s="236">
        <v>2</v>
      </c>
      <c r="J66" s="235">
        <v>1</v>
      </c>
      <c r="K66" s="237"/>
      <c r="L66" s="238">
        <v>8</v>
      </c>
      <c r="M66" s="236">
        <v>7</v>
      </c>
      <c r="N66" s="235">
        <v>4</v>
      </c>
      <c r="O66" s="237"/>
      <c r="P66" s="238">
        <v>4</v>
      </c>
      <c r="Q66" s="237"/>
      <c r="S66" s="8">
        <v>35</v>
      </c>
    </row>
    <row r="67" spans="2:19" ht="18" customHeight="1">
      <c r="B67" s="1217"/>
      <c r="C67" s="11" t="s">
        <v>59</v>
      </c>
      <c r="D67" s="235">
        <v>3</v>
      </c>
      <c r="E67" s="236"/>
      <c r="F67" s="235">
        <v>3</v>
      </c>
      <c r="G67" s="237">
        <v>3</v>
      </c>
      <c r="H67" s="238"/>
      <c r="I67" s="236"/>
      <c r="J67" s="235"/>
      <c r="K67" s="237"/>
      <c r="L67" s="238">
        <v>6</v>
      </c>
      <c r="M67" s="236">
        <v>3</v>
      </c>
      <c r="N67" s="235">
        <v>2</v>
      </c>
      <c r="O67" s="237"/>
      <c r="P67" s="238"/>
      <c r="Q67" s="237">
        <v>1</v>
      </c>
      <c r="S67" s="8">
        <v>36</v>
      </c>
    </row>
    <row r="68" spans="2:19" ht="18" customHeight="1">
      <c r="B68" s="1217"/>
      <c r="C68" s="11" t="s">
        <v>60</v>
      </c>
      <c r="D68" s="239">
        <v>1</v>
      </c>
      <c r="E68" s="243"/>
      <c r="F68" s="239">
        <v>2</v>
      </c>
      <c r="G68" s="241">
        <v>1</v>
      </c>
      <c r="H68" s="242"/>
      <c r="I68" s="243">
        <v>2</v>
      </c>
      <c r="J68" s="239"/>
      <c r="K68" s="241">
        <v>1</v>
      </c>
      <c r="L68" s="244">
        <v>3</v>
      </c>
      <c r="M68" s="245">
        <v>4</v>
      </c>
      <c r="N68" s="239">
        <v>2</v>
      </c>
      <c r="O68" s="246"/>
      <c r="P68" s="242"/>
      <c r="Q68" s="246">
        <v>2</v>
      </c>
      <c r="S68" s="8">
        <v>37</v>
      </c>
    </row>
    <row r="69" spans="2:19" ht="18" customHeight="1">
      <c r="B69" s="1217"/>
      <c r="C69" s="11" t="s">
        <v>61</v>
      </c>
      <c r="D69" s="235"/>
      <c r="E69" s="236"/>
      <c r="F69" s="235">
        <v>5</v>
      </c>
      <c r="G69" s="237">
        <v>3</v>
      </c>
      <c r="H69" s="238">
        <v>1</v>
      </c>
      <c r="I69" s="236">
        <v>1</v>
      </c>
      <c r="J69" s="235"/>
      <c r="K69" s="237"/>
      <c r="L69" s="238">
        <v>6</v>
      </c>
      <c r="M69" s="236">
        <v>4</v>
      </c>
      <c r="N69" s="235">
        <v>8</v>
      </c>
      <c r="O69" s="237"/>
      <c r="P69" s="238">
        <v>1</v>
      </c>
      <c r="Q69" s="237"/>
      <c r="S69" s="8">
        <v>38</v>
      </c>
    </row>
    <row r="70" spans="2:19" ht="18" customHeight="1">
      <c r="B70" s="1217"/>
      <c r="C70" s="11" t="s">
        <v>62</v>
      </c>
      <c r="D70" s="239">
        <v>1</v>
      </c>
      <c r="E70" s="243"/>
      <c r="F70" s="239">
        <v>5</v>
      </c>
      <c r="G70" s="241">
        <v>4</v>
      </c>
      <c r="H70" s="242"/>
      <c r="I70" s="243">
        <v>2</v>
      </c>
      <c r="J70" s="239">
        <v>3</v>
      </c>
      <c r="K70" s="241"/>
      <c r="L70" s="244">
        <f>SUM(D70,F70,H70,J70)</f>
        <v>9</v>
      </c>
      <c r="M70" s="245">
        <f>SUM(E70,G70,I70,K70)</f>
        <v>6</v>
      </c>
      <c r="N70" s="239">
        <v>3</v>
      </c>
      <c r="O70" s="246"/>
      <c r="P70" s="242">
        <v>1</v>
      </c>
      <c r="Q70" s="246"/>
      <c r="S70" s="8">
        <v>39</v>
      </c>
    </row>
    <row r="71" spans="2:19" ht="18" customHeight="1">
      <c r="B71" s="1217"/>
      <c r="C71" s="11" t="s">
        <v>63</v>
      </c>
      <c r="D71" s="235">
        <v>1</v>
      </c>
      <c r="E71" s="236">
        <v>1</v>
      </c>
      <c r="F71" s="235">
        <v>3</v>
      </c>
      <c r="G71" s="237">
        <v>2</v>
      </c>
      <c r="H71" s="238">
        <v>1</v>
      </c>
      <c r="I71" s="236">
        <v>2</v>
      </c>
      <c r="J71" s="235">
        <v>4</v>
      </c>
      <c r="K71" s="237">
        <v>1</v>
      </c>
      <c r="L71" s="238">
        <v>9</v>
      </c>
      <c r="M71" s="236">
        <v>6</v>
      </c>
      <c r="N71" s="235">
        <v>3</v>
      </c>
      <c r="O71" s="237"/>
      <c r="P71" s="238"/>
      <c r="Q71" s="237"/>
    </row>
    <row r="72" spans="2:19" ht="18" customHeight="1">
      <c r="B72" s="1217"/>
      <c r="C72" s="11" t="s">
        <v>64</v>
      </c>
      <c r="D72" s="235"/>
      <c r="E72" s="236"/>
      <c r="F72" s="235"/>
      <c r="G72" s="237"/>
      <c r="H72" s="238"/>
      <c r="I72" s="236"/>
      <c r="J72" s="235"/>
      <c r="K72" s="237"/>
      <c r="L72" s="238"/>
      <c r="M72" s="236"/>
      <c r="N72" s="235"/>
      <c r="O72" s="237"/>
      <c r="P72" s="238"/>
      <c r="Q72" s="237"/>
    </row>
    <row r="73" spans="2:19" ht="18" customHeight="1">
      <c r="B73" s="1217"/>
      <c r="C73" s="11" t="s">
        <v>65</v>
      </c>
      <c r="D73" s="235"/>
      <c r="E73" s="236"/>
      <c r="F73" s="235"/>
      <c r="G73" s="237"/>
      <c r="H73" s="238"/>
      <c r="I73" s="236"/>
      <c r="J73" s="235"/>
      <c r="K73" s="237"/>
      <c r="L73" s="238"/>
      <c r="M73" s="236"/>
      <c r="N73" s="235"/>
      <c r="O73" s="237"/>
      <c r="P73" s="238">
        <v>1</v>
      </c>
      <c r="Q73" s="237"/>
      <c r="S73" s="8">
        <v>40</v>
      </c>
    </row>
    <row r="74" spans="2:19" ht="18" customHeight="1">
      <c r="B74" s="1218"/>
      <c r="C74" s="19" t="s">
        <v>66</v>
      </c>
      <c r="D74" s="287">
        <v>1</v>
      </c>
      <c r="E74" s="288"/>
      <c r="F74" s="287">
        <v>6</v>
      </c>
      <c r="G74" s="289">
        <v>2</v>
      </c>
      <c r="H74" s="290"/>
      <c r="I74" s="288">
        <v>1</v>
      </c>
      <c r="J74" s="287"/>
      <c r="K74" s="289">
        <v>2</v>
      </c>
      <c r="L74" s="290">
        <v>7</v>
      </c>
      <c r="M74" s="288">
        <v>5</v>
      </c>
      <c r="N74" s="287">
        <v>2</v>
      </c>
      <c r="O74" s="289"/>
      <c r="P74" s="290">
        <v>1</v>
      </c>
      <c r="Q74" s="289"/>
      <c r="S74" s="8">
        <v>41</v>
      </c>
    </row>
    <row r="75" spans="2:19" ht="18" customHeight="1">
      <c r="B75" s="1222" t="s">
        <v>67</v>
      </c>
      <c r="C75" s="1223"/>
      <c r="D75" s="291">
        <f>SUM(D6:D41,D48:D74)</f>
        <v>106</v>
      </c>
      <c r="E75" s="292">
        <f t="shared" ref="E75:Q75" si="1">SUM(E6:E41,E48:E74)</f>
        <v>16</v>
      </c>
      <c r="F75" s="291">
        <f t="shared" si="1"/>
        <v>220</v>
      </c>
      <c r="G75" s="293">
        <f t="shared" si="1"/>
        <v>143</v>
      </c>
      <c r="H75" s="291">
        <f t="shared" si="1"/>
        <v>29</v>
      </c>
      <c r="I75" s="293">
        <f t="shared" si="1"/>
        <v>61</v>
      </c>
      <c r="J75" s="291">
        <f t="shared" si="1"/>
        <v>140</v>
      </c>
      <c r="K75" s="293">
        <f t="shared" si="1"/>
        <v>83</v>
      </c>
      <c r="L75" s="291">
        <f t="shared" si="1"/>
        <v>497</v>
      </c>
      <c r="M75" s="293">
        <f>SUM(M6:M41,M48:M74)</f>
        <v>303</v>
      </c>
      <c r="N75" s="294">
        <f t="shared" si="1"/>
        <v>164</v>
      </c>
      <c r="O75" s="293">
        <f t="shared" si="1"/>
        <v>14</v>
      </c>
      <c r="P75" s="291">
        <f>SUM(P6:P41,P48:P74)</f>
        <v>69</v>
      </c>
      <c r="Q75" s="293">
        <f t="shared" si="1"/>
        <v>96</v>
      </c>
    </row>
    <row r="76" spans="2:19" ht="18" customHeight="1">
      <c r="B76" s="1219"/>
      <c r="C76" s="1219"/>
      <c r="D76" s="22"/>
      <c r="E76" s="22"/>
      <c r="F76" s="22"/>
      <c r="G76" s="22"/>
      <c r="H76" s="22"/>
      <c r="I76" s="22"/>
      <c r="J76" s="1235" t="s">
        <v>196</v>
      </c>
      <c r="K76" s="1235"/>
      <c r="L76" s="1245">
        <v>60</v>
      </c>
      <c r="M76" s="1245"/>
      <c r="P76" s="1245">
        <v>41</v>
      </c>
      <c r="Q76" s="1245"/>
    </row>
    <row r="77" spans="2:19" ht="18" customHeight="1"/>
    <row r="78" spans="2:19" ht="18" customHeight="1">
      <c r="C78" s="8" t="s">
        <v>193</v>
      </c>
      <c r="F78" s="8" t="s">
        <v>194</v>
      </c>
    </row>
    <row r="79" spans="2:19" ht="18" customHeight="1">
      <c r="C79" s="8" t="s">
        <v>192</v>
      </c>
      <c r="F79" s="8" t="s">
        <v>1922</v>
      </c>
    </row>
    <row r="80" spans="2:19" ht="18" customHeight="1">
      <c r="C80" s="8" t="s">
        <v>191</v>
      </c>
      <c r="F80" s="8" t="s">
        <v>195</v>
      </c>
    </row>
    <row r="81" ht="6" customHeight="1"/>
  </sheetData>
  <mergeCells count="32">
    <mergeCell ref="B76:C76"/>
    <mergeCell ref="J76:K76"/>
    <mergeCell ref="L76:M76"/>
    <mergeCell ref="P76:Q76"/>
    <mergeCell ref="D3:E4"/>
    <mergeCell ref="F3:G4"/>
    <mergeCell ref="H3:I4"/>
    <mergeCell ref="J3:K4"/>
    <mergeCell ref="P2:Q4"/>
    <mergeCell ref="L3:M4"/>
    <mergeCell ref="D2:M2"/>
    <mergeCell ref="N4:N5"/>
    <mergeCell ref="O4:O5"/>
    <mergeCell ref="N2:O3"/>
    <mergeCell ref="B2:C5"/>
    <mergeCell ref="B75:C75"/>
    <mergeCell ref="B20:B41"/>
    <mergeCell ref="B48:B59"/>
    <mergeCell ref="B60:B74"/>
    <mergeCell ref="B6:C6"/>
    <mergeCell ref="B7:B19"/>
    <mergeCell ref="B44:C47"/>
    <mergeCell ref="D44:M44"/>
    <mergeCell ref="N44:O45"/>
    <mergeCell ref="P44:Q46"/>
    <mergeCell ref="D45:E46"/>
    <mergeCell ref="F45:G46"/>
    <mergeCell ref="H45:I46"/>
    <mergeCell ref="J45:K46"/>
    <mergeCell ref="L45:M46"/>
    <mergeCell ref="N46:N47"/>
    <mergeCell ref="O46:O47"/>
  </mergeCells>
  <phoneticPr fontId="4"/>
  <printOptions horizontalCentered="1"/>
  <pageMargins left="0.59055118110236227" right="0.59055118110236227" top="0.59055118110236227" bottom="0.59055118110236227" header="0.31496062992125984" footer="0.31496062992125984"/>
  <pageSetup paperSize="9" orientation="portrait" useFirstPageNumber="1" r:id="rId1"/>
  <rowBreaks count="1" manualBreakCount="1">
    <brk id="42"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77"/>
  <sheetViews>
    <sheetView showZeros="0" view="pageBreakPreview" topLeftCell="A58" zoomScaleNormal="100" zoomScaleSheetLayoutView="100" workbookViewId="0">
      <selection activeCell="E69" sqref="E69:O70"/>
    </sheetView>
  </sheetViews>
  <sheetFormatPr defaultRowHeight="13.5"/>
  <cols>
    <col min="1" max="1" width="1" style="8" customWidth="1"/>
    <col min="2" max="2" width="2.75" style="8" customWidth="1"/>
    <col min="3" max="3" width="8.375" style="8" customWidth="1"/>
    <col min="4" max="15" width="6.875" style="8" customWidth="1"/>
    <col min="16" max="17" width="0.875" style="8" customWidth="1"/>
    <col min="18" max="18" width="2.75" style="8" customWidth="1"/>
    <col min="19" max="19" width="8.375" style="8" customWidth="1"/>
    <col min="20" max="31" width="6.875" style="8" customWidth="1"/>
    <col min="32" max="32" width="0.875" style="8" customWidth="1"/>
    <col min="33" max="16384" width="9" style="8"/>
  </cols>
  <sheetData>
    <row r="1" spans="2:31" ht="18" customHeight="1">
      <c r="B1" s="296" t="s">
        <v>1754</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row>
    <row r="2" spans="2:31" ht="12.75" customHeight="1">
      <c r="B2" s="1211"/>
      <c r="C2" s="1212"/>
      <c r="D2" s="1247" t="s">
        <v>81</v>
      </c>
      <c r="E2" s="1247"/>
      <c r="F2" s="1247"/>
      <c r="G2" s="1247"/>
      <c r="H2" s="1247"/>
      <c r="I2" s="1247"/>
      <c r="J2" s="1247"/>
      <c r="K2" s="1247"/>
      <c r="L2" s="1247"/>
      <c r="M2" s="1247"/>
      <c r="N2" s="1247"/>
      <c r="O2" s="1248"/>
      <c r="P2" s="52"/>
      <c r="Q2" s="51"/>
      <c r="R2" s="1249"/>
      <c r="S2" s="1250"/>
      <c r="T2" s="1247" t="s">
        <v>81</v>
      </c>
      <c r="U2" s="1247"/>
      <c r="V2" s="1247"/>
      <c r="W2" s="1247"/>
      <c r="X2" s="1247"/>
      <c r="Y2" s="1247"/>
      <c r="Z2" s="1247"/>
      <c r="AA2" s="1247"/>
      <c r="AB2" s="1255"/>
      <c r="AC2" s="1269" t="s">
        <v>82</v>
      </c>
      <c r="AD2" s="1270"/>
      <c r="AE2" s="1250"/>
    </row>
    <row r="3" spans="2:31" ht="12.75" customHeight="1">
      <c r="B3" s="1220"/>
      <c r="C3" s="1239"/>
      <c r="D3" s="1247" t="s">
        <v>83</v>
      </c>
      <c r="E3" s="1247"/>
      <c r="F3" s="1248"/>
      <c r="G3" s="1274" t="s">
        <v>223</v>
      </c>
      <c r="H3" s="1247"/>
      <c r="I3" s="1248"/>
      <c r="J3" s="1274" t="s">
        <v>84</v>
      </c>
      <c r="K3" s="1247"/>
      <c r="L3" s="1248"/>
      <c r="M3" s="1274" t="s">
        <v>85</v>
      </c>
      <c r="N3" s="1247"/>
      <c r="O3" s="1248"/>
      <c r="P3" s="52"/>
      <c r="Q3" s="52"/>
      <c r="R3" s="1251"/>
      <c r="S3" s="1252"/>
      <c r="T3" s="1247" t="s">
        <v>86</v>
      </c>
      <c r="U3" s="1247"/>
      <c r="V3" s="1248"/>
      <c r="W3" s="1274" t="s">
        <v>260</v>
      </c>
      <c r="X3" s="1247"/>
      <c r="Y3" s="1248"/>
      <c r="Z3" s="1247" t="s">
        <v>87</v>
      </c>
      <c r="AA3" s="1247"/>
      <c r="AB3" s="1247"/>
      <c r="AC3" s="1271"/>
      <c r="AD3" s="1272"/>
      <c r="AE3" s="1273"/>
    </row>
    <row r="4" spans="2:31" ht="12.75" customHeight="1" thickBot="1">
      <c r="B4" s="1267"/>
      <c r="C4" s="1268"/>
      <c r="D4" s="53" t="s">
        <v>88</v>
      </c>
      <c r="E4" s="54" t="s">
        <v>89</v>
      </c>
      <c r="F4" s="55" t="s">
        <v>90</v>
      </c>
      <c r="G4" s="56" t="s">
        <v>88</v>
      </c>
      <c r="H4" s="54" t="s">
        <v>89</v>
      </c>
      <c r="I4" s="55" t="s">
        <v>90</v>
      </c>
      <c r="J4" s="56" t="s">
        <v>88</v>
      </c>
      <c r="K4" s="54" t="s">
        <v>89</v>
      </c>
      <c r="L4" s="55" t="s">
        <v>90</v>
      </c>
      <c r="M4" s="56" t="s">
        <v>88</v>
      </c>
      <c r="N4" s="54" t="s">
        <v>89</v>
      </c>
      <c r="O4" s="55" t="s">
        <v>90</v>
      </c>
      <c r="P4" s="52"/>
      <c r="Q4" s="52"/>
      <c r="R4" s="1253"/>
      <c r="S4" s="1254"/>
      <c r="T4" s="53" t="s">
        <v>88</v>
      </c>
      <c r="U4" s="54" t="s">
        <v>89</v>
      </c>
      <c r="V4" s="55" t="s">
        <v>90</v>
      </c>
      <c r="W4" s="56" t="s">
        <v>88</v>
      </c>
      <c r="X4" s="54" t="s">
        <v>89</v>
      </c>
      <c r="Y4" s="55" t="s">
        <v>90</v>
      </c>
      <c r="Z4" s="56" t="s">
        <v>88</v>
      </c>
      <c r="AA4" s="54" t="s">
        <v>89</v>
      </c>
      <c r="AB4" s="57" t="s">
        <v>90</v>
      </c>
      <c r="AC4" s="58" t="s">
        <v>88</v>
      </c>
      <c r="AD4" s="54" t="s">
        <v>89</v>
      </c>
      <c r="AE4" s="55" t="s">
        <v>90</v>
      </c>
    </row>
    <row r="5" spans="2:31" ht="13.5" customHeight="1" thickTop="1">
      <c r="B5" s="1266" t="s">
        <v>0</v>
      </c>
      <c r="C5" s="1266"/>
      <c r="D5" s="1058">
        <v>337</v>
      </c>
      <c r="E5" s="1059">
        <v>6596</v>
      </c>
      <c r="F5" s="1060">
        <v>7217</v>
      </c>
      <c r="G5" s="1061">
        <v>5</v>
      </c>
      <c r="H5" s="1062">
        <v>88</v>
      </c>
      <c r="I5" s="1063">
        <v>111</v>
      </c>
      <c r="J5" s="1064">
        <v>310</v>
      </c>
      <c r="K5" s="1059">
        <v>11713</v>
      </c>
      <c r="L5" s="1065">
        <v>22050</v>
      </c>
      <c r="M5" s="1058">
        <v>9</v>
      </c>
      <c r="N5" s="1059">
        <v>130</v>
      </c>
      <c r="O5" s="1065">
        <v>311</v>
      </c>
      <c r="P5" s="298"/>
      <c r="Q5" s="298"/>
      <c r="R5" s="1256" t="s">
        <v>0</v>
      </c>
      <c r="S5" s="1257"/>
      <c r="T5" s="1058">
        <v>438</v>
      </c>
      <c r="U5" s="1059">
        <v>12641</v>
      </c>
      <c r="V5" s="1065">
        <v>57019</v>
      </c>
      <c r="W5" s="1136">
        <v>3</v>
      </c>
      <c r="X5" s="1059">
        <v>649</v>
      </c>
      <c r="Y5" s="1136">
        <v>649</v>
      </c>
      <c r="Z5" s="1058">
        <v>453</v>
      </c>
      <c r="AA5" s="1059">
        <v>33030</v>
      </c>
      <c r="AB5" s="1060">
        <v>49186</v>
      </c>
      <c r="AC5" s="1137">
        <f>SUM(D5,G5,J5,M5,T5,W5,Z5)</f>
        <v>1555</v>
      </c>
      <c r="AD5" s="1059">
        <f>SUM(E5,H5,K5,N5,U5,X5,AA5)</f>
        <v>64847</v>
      </c>
      <c r="AE5" s="1065">
        <f>SUM(F5,I5,L5,O5,V5,Y5,AB5)</f>
        <v>136543</v>
      </c>
    </row>
    <row r="6" spans="2:31" ht="13.5" customHeight="1">
      <c r="B6" s="1215" t="s">
        <v>1</v>
      </c>
      <c r="C6" s="18" t="s">
        <v>2</v>
      </c>
      <c r="D6" s="1066">
        <v>85</v>
      </c>
      <c r="E6" s="1067">
        <v>3288</v>
      </c>
      <c r="F6" s="1068">
        <v>9635</v>
      </c>
      <c r="G6" s="1066">
        <v>4</v>
      </c>
      <c r="H6" s="1067">
        <v>80</v>
      </c>
      <c r="I6" s="1069">
        <v>356</v>
      </c>
      <c r="J6" s="1070">
        <v>88</v>
      </c>
      <c r="K6" s="1067">
        <v>4482</v>
      </c>
      <c r="L6" s="1068">
        <v>7772</v>
      </c>
      <c r="M6" s="1066">
        <v>3</v>
      </c>
      <c r="N6" s="1067">
        <v>80</v>
      </c>
      <c r="O6" s="1069">
        <v>217</v>
      </c>
      <c r="P6" s="298"/>
      <c r="Q6" s="298"/>
      <c r="R6" s="1258" t="s">
        <v>1</v>
      </c>
      <c r="S6" s="299" t="s">
        <v>2</v>
      </c>
      <c r="T6" s="1138">
        <v>16</v>
      </c>
      <c r="U6" s="1139">
        <v>1287</v>
      </c>
      <c r="V6" s="1140">
        <v>8456</v>
      </c>
      <c r="W6" s="1138">
        <v>1</v>
      </c>
      <c r="X6" s="1139">
        <v>19</v>
      </c>
      <c r="Y6" s="1141">
        <v>66</v>
      </c>
      <c r="Z6" s="1142">
        <v>35</v>
      </c>
      <c r="AA6" s="1139">
        <v>1249</v>
      </c>
      <c r="AB6" s="1143">
        <v>3723</v>
      </c>
      <c r="AC6" s="1144">
        <v>232</v>
      </c>
      <c r="AD6" s="1067">
        <v>10485</v>
      </c>
      <c r="AE6" s="1069">
        <v>30225</v>
      </c>
    </row>
    <row r="7" spans="2:31" ht="13.5" customHeight="1">
      <c r="B7" s="1215"/>
      <c r="C7" s="71" t="s">
        <v>3</v>
      </c>
      <c r="D7" s="1071">
        <v>69</v>
      </c>
      <c r="E7" s="1072">
        <v>784</v>
      </c>
      <c r="F7" s="1073">
        <v>1570</v>
      </c>
      <c r="G7" s="1071"/>
      <c r="H7" s="1072"/>
      <c r="I7" s="1074"/>
      <c r="J7" s="1075">
        <v>158</v>
      </c>
      <c r="K7" s="1072">
        <v>2316</v>
      </c>
      <c r="L7" s="1073">
        <v>8043</v>
      </c>
      <c r="M7" s="1071">
        <v>5</v>
      </c>
      <c r="N7" s="1072">
        <v>64</v>
      </c>
      <c r="O7" s="1074">
        <v>177</v>
      </c>
      <c r="P7" s="298"/>
      <c r="Q7" s="298"/>
      <c r="R7" s="1258"/>
      <c r="S7" s="302" t="s">
        <v>3</v>
      </c>
      <c r="T7" s="1071">
        <v>5</v>
      </c>
      <c r="U7" s="1072">
        <v>122</v>
      </c>
      <c r="V7" s="1073">
        <v>374</v>
      </c>
      <c r="W7" s="1071">
        <v>2</v>
      </c>
      <c r="X7" s="1072">
        <v>64</v>
      </c>
      <c r="Y7" s="1074">
        <v>79</v>
      </c>
      <c r="Z7" s="1075">
        <v>12</v>
      </c>
      <c r="AA7" s="1072">
        <v>243</v>
      </c>
      <c r="AB7" s="1145">
        <v>324</v>
      </c>
      <c r="AC7" s="1146">
        <f>SUM(D7,G7,J7,M7,T7,W7,Z7)</f>
        <v>251</v>
      </c>
      <c r="AD7" s="1072">
        <f t="shared" ref="AD7:AE7" si="0">SUM(E7,H7,K7,N7,U7,X7,AA7)</f>
        <v>3593</v>
      </c>
      <c r="AE7" s="1074">
        <f t="shared" si="0"/>
        <v>10567</v>
      </c>
    </row>
    <row r="8" spans="2:31" ht="13.5" customHeight="1">
      <c r="B8" s="1215"/>
      <c r="C8" s="71" t="s">
        <v>4</v>
      </c>
      <c r="D8" s="1071">
        <v>25</v>
      </c>
      <c r="E8" s="1072">
        <v>388</v>
      </c>
      <c r="F8" s="1073">
        <v>683</v>
      </c>
      <c r="G8" s="1071"/>
      <c r="H8" s="1072"/>
      <c r="I8" s="1074"/>
      <c r="J8" s="1075">
        <v>91</v>
      </c>
      <c r="K8" s="1072">
        <v>2317</v>
      </c>
      <c r="L8" s="1073">
        <v>4342</v>
      </c>
      <c r="M8" s="1071">
        <v>0</v>
      </c>
      <c r="N8" s="1072">
        <v>0</v>
      </c>
      <c r="O8" s="1074">
        <v>0</v>
      </c>
      <c r="P8" s="298"/>
      <c r="Q8" s="298"/>
      <c r="R8" s="1258"/>
      <c r="S8" s="302" t="s">
        <v>4</v>
      </c>
      <c r="T8" s="1071">
        <v>11</v>
      </c>
      <c r="U8" s="1072">
        <v>746</v>
      </c>
      <c r="V8" s="1073">
        <v>2288</v>
      </c>
      <c r="W8" s="1071"/>
      <c r="X8" s="1072"/>
      <c r="Y8" s="1074"/>
      <c r="Z8" s="1075">
        <v>83</v>
      </c>
      <c r="AA8" s="1072">
        <v>694</v>
      </c>
      <c r="AB8" s="1145">
        <v>778</v>
      </c>
      <c r="AC8" s="1147">
        <f t="shared" ref="AC8:AE9" si="1">SUM(D8,G8,J8,M8,T8,W8,Z8)</f>
        <v>210</v>
      </c>
      <c r="AD8" s="1072">
        <f t="shared" si="1"/>
        <v>4145</v>
      </c>
      <c r="AE8" s="1074">
        <f t="shared" si="1"/>
        <v>8091</v>
      </c>
    </row>
    <row r="9" spans="2:31" ht="13.5" customHeight="1">
      <c r="B9" s="1215"/>
      <c r="C9" s="71" t="s">
        <v>5</v>
      </c>
      <c r="D9" s="1071">
        <v>77</v>
      </c>
      <c r="E9" s="1072">
        <v>4747</v>
      </c>
      <c r="F9" s="1073">
        <v>12035</v>
      </c>
      <c r="G9" s="1071">
        <v>16</v>
      </c>
      <c r="H9" s="1072">
        <v>81</v>
      </c>
      <c r="I9" s="1074">
        <v>129</v>
      </c>
      <c r="J9" s="1075">
        <v>305</v>
      </c>
      <c r="K9" s="1072">
        <v>6806</v>
      </c>
      <c r="L9" s="1073">
        <v>9573</v>
      </c>
      <c r="M9" s="1071">
        <v>105</v>
      </c>
      <c r="N9" s="1072">
        <v>832</v>
      </c>
      <c r="O9" s="1074">
        <v>832</v>
      </c>
      <c r="P9" s="298"/>
      <c r="Q9" s="298"/>
      <c r="R9" s="1258"/>
      <c r="S9" s="302" t="s">
        <v>5</v>
      </c>
      <c r="T9" s="1071">
        <v>27</v>
      </c>
      <c r="U9" s="1072">
        <v>1581</v>
      </c>
      <c r="V9" s="1073">
        <v>5080</v>
      </c>
      <c r="W9" s="1071">
        <v>0</v>
      </c>
      <c r="X9" s="1072">
        <v>0</v>
      </c>
      <c r="Y9" s="1074">
        <v>0</v>
      </c>
      <c r="Z9" s="1075">
        <v>23</v>
      </c>
      <c r="AA9" s="1072">
        <v>635</v>
      </c>
      <c r="AB9" s="1145">
        <v>2854</v>
      </c>
      <c r="AC9" s="1146">
        <f t="shared" si="1"/>
        <v>553</v>
      </c>
      <c r="AD9" s="1072">
        <f t="shared" si="1"/>
        <v>14682</v>
      </c>
      <c r="AE9" s="1074">
        <f t="shared" si="1"/>
        <v>30503</v>
      </c>
    </row>
    <row r="10" spans="2:31" ht="13.5" customHeight="1">
      <c r="B10" s="1215"/>
      <c r="C10" s="11" t="s">
        <v>6</v>
      </c>
      <c r="D10" s="1076">
        <v>74</v>
      </c>
      <c r="E10" s="1077">
        <v>1826</v>
      </c>
      <c r="F10" s="1078">
        <v>3229</v>
      </c>
      <c r="G10" s="1076">
        <v>0</v>
      </c>
      <c r="H10" s="1077">
        <v>0</v>
      </c>
      <c r="I10" s="1079">
        <v>0</v>
      </c>
      <c r="J10" s="1080">
        <v>41</v>
      </c>
      <c r="K10" s="1077">
        <v>1007</v>
      </c>
      <c r="L10" s="1078">
        <v>1865</v>
      </c>
      <c r="M10" s="1076">
        <v>3</v>
      </c>
      <c r="N10" s="1077">
        <v>11</v>
      </c>
      <c r="O10" s="1079">
        <v>361</v>
      </c>
      <c r="P10" s="298"/>
      <c r="Q10" s="298"/>
      <c r="R10" s="1258"/>
      <c r="S10" s="303" t="s">
        <v>6</v>
      </c>
      <c r="T10" s="1083">
        <v>8</v>
      </c>
      <c r="U10" s="1084">
        <v>291</v>
      </c>
      <c r="V10" s="1081">
        <v>1707</v>
      </c>
      <c r="W10" s="1083">
        <v>0</v>
      </c>
      <c r="X10" s="1084">
        <v>0</v>
      </c>
      <c r="Y10" s="1082">
        <v>0</v>
      </c>
      <c r="Z10" s="1085">
        <v>57</v>
      </c>
      <c r="AA10" s="1084">
        <v>2525</v>
      </c>
      <c r="AB10" s="1148">
        <v>14678</v>
      </c>
      <c r="AC10" s="1149">
        <f t="shared" ref="AC10:AE36" si="2">SUM(D10,G10,J10,M10,T10,W10,Z10)</f>
        <v>183</v>
      </c>
      <c r="AD10" s="1084">
        <f t="shared" ref="AD10:AD40" si="3">SUM(E10,H10,K10,N10,U10,X10,AA10)</f>
        <v>5660</v>
      </c>
      <c r="AE10" s="1082">
        <f t="shared" ref="AE10:AE40" si="4">SUM(F10,I10,L10,O10,V10,Y10,AB10)</f>
        <v>21840</v>
      </c>
    </row>
    <row r="11" spans="2:31" ht="13.5" customHeight="1">
      <c r="B11" s="1215"/>
      <c r="C11" s="71" t="s">
        <v>7</v>
      </c>
      <c r="D11" s="1071">
        <v>8</v>
      </c>
      <c r="E11" s="1072">
        <v>161</v>
      </c>
      <c r="F11" s="1073">
        <v>260</v>
      </c>
      <c r="G11" s="1071">
        <v>0</v>
      </c>
      <c r="H11" s="1072">
        <v>0</v>
      </c>
      <c r="I11" s="1074">
        <v>0</v>
      </c>
      <c r="J11" s="1075">
        <v>125</v>
      </c>
      <c r="K11" s="1072">
        <v>4000</v>
      </c>
      <c r="L11" s="1073">
        <v>5920</v>
      </c>
      <c r="M11" s="1071">
        <v>0</v>
      </c>
      <c r="N11" s="1072">
        <v>0</v>
      </c>
      <c r="O11" s="1074">
        <v>0</v>
      </c>
      <c r="P11" s="298"/>
      <c r="Q11" s="298"/>
      <c r="R11" s="1258"/>
      <c r="S11" s="302" t="s">
        <v>7</v>
      </c>
      <c r="T11" s="1071">
        <v>3</v>
      </c>
      <c r="U11" s="1072">
        <v>86</v>
      </c>
      <c r="V11" s="1073">
        <v>385</v>
      </c>
      <c r="W11" s="1071"/>
      <c r="X11" s="1072"/>
      <c r="Y11" s="1074"/>
      <c r="Z11" s="1075">
        <v>15</v>
      </c>
      <c r="AA11" s="1072">
        <v>393</v>
      </c>
      <c r="AB11" s="1145">
        <v>580</v>
      </c>
      <c r="AC11" s="1146">
        <f>SUM(D11,G11,J11,M11,T11,W11,Z11)</f>
        <v>151</v>
      </c>
      <c r="AD11" s="1072">
        <f>SUM(E11,H11,K11,N11,U11,X11,AA11)</f>
        <v>4640</v>
      </c>
      <c r="AE11" s="1074">
        <f>SUM(F11,I11,L11,O11,V11,Y11,AB11)</f>
        <v>7145</v>
      </c>
    </row>
    <row r="12" spans="2:31" ht="13.5" customHeight="1">
      <c r="B12" s="1215"/>
      <c r="C12" s="11" t="s">
        <v>8</v>
      </c>
      <c r="D12" s="1071">
        <v>65</v>
      </c>
      <c r="E12" s="1072">
        <v>236</v>
      </c>
      <c r="F12" s="1081">
        <v>2454</v>
      </c>
      <c r="G12" s="1071"/>
      <c r="H12" s="1072"/>
      <c r="I12" s="1082"/>
      <c r="J12" s="1075">
        <v>1</v>
      </c>
      <c r="K12" s="1072">
        <v>44</v>
      </c>
      <c r="L12" s="1081">
        <v>119</v>
      </c>
      <c r="M12" s="1071"/>
      <c r="N12" s="1072"/>
      <c r="O12" s="1082"/>
      <c r="P12" s="305"/>
      <c r="Q12" s="298"/>
      <c r="R12" s="1258"/>
      <c r="S12" s="303" t="s">
        <v>8</v>
      </c>
      <c r="T12" s="1071"/>
      <c r="U12" s="1072"/>
      <c r="V12" s="1081"/>
      <c r="W12" s="1071"/>
      <c r="X12" s="1072"/>
      <c r="Y12" s="1082"/>
      <c r="Z12" s="1075">
        <v>45</v>
      </c>
      <c r="AA12" s="1072">
        <v>1067</v>
      </c>
      <c r="AB12" s="1148">
        <v>1067</v>
      </c>
      <c r="AC12" s="1146">
        <f t="shared" ref="AC12:AE15" si="5">SUM(D12,G12,J12,M12,T12,W12,Z12)</f>
        <v>111</v>
      </c>
      <c r="AD12" s="1072">
        <f t="shared" si="5"/>
        <v>1347</v>
      </c>
      <c r="AE12" s="1082">
        <f t="shared" si="5"/>
        <v>3640</v>
      </c>
    </row>
    <row r="13" spans="2:31" ht="13.5" customHeight="1">
      <c r="B13" s="1215"/>
      <c r="C13" s="11" t="s">
        <v>9</v>
      </c>
      <c r="D13" s="1083">
        <v>7</v>
      </c>
      <c r="E13" s="1084">
        <v>320</v>
      </c>
      <c r="F13" s="1081">
        <v>733</v>
      </c>
      <c r="G13" s="1083"/>
      <c r="H13" s="1084"/>
      <c r="I13" s="1082"/>
      <c r="J13" s="1085">
        <v>15</v>
      </c>
      <c r="K13" s="1084">
        <v>139</v>
      </c>
      <c r="L13" s="1081">
        <v>367</v>
      </c>
      <c r="M13" s="1083">
        <v>2</v>
      </c>
      <c r="N13" s="1084">
        <v>32</v>
      </c>
      <c r="O13" s="1082">
        <v>95</v>
      </c>
      <c r="P13" s="298"/>
      <c r="Q13" s="298"/>
      <c r="R13" s="1258"/>
      <c r="S13" s="303" t="s">
        <v>9</v>
      </c>
      <c r="T13" s="1083">
        <v>3</v>
      </c>
      <c r="U13" s="1084">
        <v>172</v>
      </c>
      <c r="V13" s="1081">
        <v>2353</v>
      </c>
      <c r="W13" s="1083"/>
      <c r="X13" s="1084"/>
      <c r="Y13" s="1082"/>
      <c r="Z13" s="1085">
        <v>4</v>
      </c>
      <c r="AA13" s="1084">
        <v>423</v>
      </c>
      <c r="AB13" s="1148">
        <v>668</v>
      </c>
      <c r="AC13" s="1149">
        <f t="shared" si="5"/>
        <v>31</v>
      </c>
      <c r="AD13" s="1084">
        <f t="shared" si="5"/>
        <v>1086</v>
      </c>
      <c r="AE13" s="1082">
        <f t="shared" si="5"/>
        <v>4216</v>
      </c>
    </row>
    <row r="14" spans="2:31" ht="13.5" customHeight="1">
      <c r="B14" s="1215"/>
      <c r="C14" s="71" t="s">
        <v>10</v>
      </c>
      <c r="D14" s="1071">
        <v>47</v>
      </c>
      <c r="E14" s="1072">
        <v>5930</v>
      </c>
      <c r="F14" s="1073">
        <v>36746</v>
      </c>
      <c r="G14" s="1071"/>
      <c r="H14" s="1072"/>
      <c r="I14" s="1074"/>
      <c r="J14" s="1075">
        <v>66</v>
      </c>
      <c r="K14" s="1072">
        <v>2537</v>
      </c>
      <c r="L14" s="1073">
        <v>3532</v>
      </c>
      <c r="M14" s="1071">
        <v>1</v>
      </c>
      <c r="N14" s="1072">
        <v>43</v>
      </c>
      <c r="O14" s="1074">
        <v>70</v>
      </c>
      <c r="P14" s="298"/>
      <c r="Q14" s="298"/>
      <c r="R14" s="1258"/>
      <c r="S14" s="302" t="s">
        <v>10</v>
      </c>
      <c r="T14" s="1071">
        <v>29</v>
      </c>
      <c r="U14" s="1072">
        <v>424</v>
      </c>
      <c r="V14" s="1073">
        <v>643</v>
      </c>
      <c r="W14" s="1071">
        <v>0</v>
      </c>
      <c r="X14" s="1072">
        <v>0</v>
      </c>
      <c r="Y14" s="1074">
        <v>0</v>
      </c>
      <c r="Z14" s="1075">
        <v>32</v>
      </c>
      <c r="AA14" s="1072">
        <v>1664</v>
      </c>
      <c r="AB14" s="1145">
        <v>2019</v>
      </c>
      <c r="AC14" s="1146">
        <f t="shared" si="5"/>
        <v>175</v>
      </c>
      <c r="AD14" s="1072">
        <f t="shared" si="5"/>
        <v>10598</v>
      </c>
      <c r="AE14" s="1074">
        <f t="shared" si="5"/>
        <v>43010</v>
      </c>
    </row>
    <row r="15" spans="2:31" ht="13.5" customHeight="1">
      <c r="B15" s="1215"/>
      <c r="C15" s="71" t="s">
        <v>11</v>
      </c>
      <c r="D15" s="1086">
        <v>83</v>
      </c>
      <c r="E15" s="1087">
        <v>1919</v>
      </c>
      <c r="F15" s="1088">
        <v>8823</v>
      </c>
      <c r="G15" s="1086"/>
      <c r="H15" s="1087"/>
      <c r="I15" s="1089"/>
      <c r="J15" s="1090">
        <v>190</v>
      </c>
      <c r="K15" s="1087">
        <v>6328</v>
      </c>
      <c r="L15" s="1088">
        <v>10685</v>
      </c>
      <c r="M15" s="1071">
        <v>8</v>
      </c>
      <c r="N15" s="1087">
        <v>47</v>
      </c>
      <c r="O15" s="1089">
        <v>115</v>
      </c>
      <c r="P15" s="306"/>
      <c r="Q15" s="306"/>
      <c r="R15" s="1258"/>
      <c r="S15" s="302" t="s">
        <v>11</v>
      </c>
      <c r="T15" s="1086">
        <v>13</v>
      </c>
      <c r="U15" s="1087">
        <v>411</v>
      </c>
      <c r="V15" s="1088">
        <v>826</v>
      </c>
      <c r="W15" s="1086">
        <v>0</v>
      </c>
      <c r="X15" s="1087">
        <v>0</v>
      </c>
      <c r="Y15" s="1089">
        <v>0</v>
      </c>
      <c r="Z15" s="1090">
        <v>0</v>
      </c>
      <c r="AA15" s="1087">
        <v>0</v>
      </c>
      <c r="AB15" s="1150">
        <v>0</v>
      </c>
      <c r="AC15" s="1151">
        <f t="shared" si="5"/>
        <v>294</v>
      </c>
      <c r="AD15" s="1087">
        <f t="shared" si="5"/>
        <v>8705</v>
      </c>
      <c r="AE15" s="1089">
        <f t="shared" si="5"/>
        <v>20449</v>
      </c>
    </row>
    <row r="16" spans="2:31" ht="13.5" customHeight="1">
      <c r="B16" s="1215"/>
      <c r="C16" s="71" t="s">
        <v>12</v>
      </c>
      <c r="D16" s="1091">
        <v>4</v>
      </c>
      <c r="E16" s="1092">
        <v>16</v>
      </c>
      <c r="F16" s="1093">
        <v>24</v>
      </c>
      <c r="G16" s="1091"/>
      <c r="H16" s="1092"/>
      <c r="I16" s="1094"/>
      <c r="J16" s="1095">
        <v>163</v>
      </c>
      <c r="K16" s="1092">
        <v>931</v>
      </c>
      <c r="L16" s="1093">
        <v>3430</v>
      </c>
      <c r="M16" s="1091"/>
      <c r="N16" s="1092"/>
      <c r="O16" s="1094"/>
      <c r="P16" s="298"/>
      <c r="Q16" s="298"/>
      <c r="R16" s="1258"/>
      <c r="S16" s="302" t="s">
        <v>12</v>
      </c>
      <c r="T16" s="1091">
        <v>14</v>
      </c>
      <c r="U16" s="1092">
        <v>340</v>
      </c>
      <c r="V16" s="1093">
        <v>2266</v>
      </c>
      <c r="W16" s="1091">
        <v>21</v>
      </c>
      <c r="X16" s="1092">
        <v>3</v>
      </c>
      <c r="Y16" s="1094">
        <v>22</v>
      </c>
      <c r="Z16" s="1095">
        <v>11</v>
      </c>
      <c r="AA16" s="1092">
        <v>1092</v>
      </c>
      <c r="AB16" s="1152">
        <v>1092</v>
      </c>
      <c r="AC16" s="1151">
        <f t="shared" si="2"/>
        <v>213</v>
      </c>
      <c r="AD16" s="1072">
        <f t="shared" si="2"/>
        <v>2382</v>
      </c>
      <c r="AE16" s="1074">
        <f t="shared" si="2"/>
        <v>6834</v>
      </c>
    </row>
    <row r="17" spans="2:31" ht="13.5" customHeight="1">
      <c r="B17" s="1215"/>
      <c r="C17" s="71" t="s">
        <v>13</v>
      </c>
      <c r="D17" s="1071">
        <v>43</v>
      </c>
      <c r="E17" s="1072">
        <v>1201</v>
      </c>
      <c r="F17" s="1073">
        <v>18097</v>
      </c>
      <c r="G17" s="1071">
        <v>0</v>
      </c>
      <c r="H17" s="1072">
        <v>0</v>
      </c>
      <c r="I17" s="1074">
        <v>0</v>
      </c>
      <c r="J17" s="1075">
        <v>99</v>
      </c>
      <c r="K17" s="1072">
        <v>1067</v>
      </c>
      <c r="L17" s="1073">
        <v>2854</v>
      </c>
      <c r="M17" s="1071">
        <v>1</v>
      </c>
      <c r="N17" s="1072">
        <v>30</v>
      </c>
      <c r="O17" s="1074">
        <v>139</v>
      </c>
      <c r="P17" s="298"/>
      <c r="Q17" s="298"/>
      <c r="R17" s="1258"/>
      <c r="S17" s="302" t="s">
        <v>13</v>
      </c>
      <c r="T17" s="1071">
        <v>20</v>
      </c>
      <c r="U17" s="1072">
        <v>499</v>
      </c>
      <c r="V17" s="1073">
        <v>4258</v>
      </c>
      <c r="W17" s="1071">
        <v>4</v>
      </c>
      <c r="X17" s="1072">
        <v>34</v>
      </c>
      <c r="Y17" s="1074">
        <v>210</v>
      </c>
      <c r="Z17" s="1075">
        <v>279</v>
      </c>
      <c r="AA17" s="1072">
        <v>3924</v>
      </c>
      <c r="AB17" s="1145">
        <v>4647</v>
      </c>
      <c r="AC17" s="1146">
        <f t="shared" si="2"/>
        <v>446</v>
      </c>
      <c r="AD17" s="1072">
        <f t="shared" si="2"/>
        <v>6755</v>
      </c>
      <c r="AE17" s="1074">
        <f t="shared" si="2"/>
        <v>30205</v>
      </c>
    </row>
    <row r="18" spans="2:31" ht="13.5" customHeight="1">
      <c r="B18" s="1215"/>
      <c r="C18" s="19" t="s">
        <v>14</v>
      </c>
      <c r="D18" s="1096">
        <v>37</v>
      </c>
      <c r="E18" s="1097">
        <v>618</v>
      </c>
      <c r="F18" s="1098">
        <v>688</v>
      </c>
      <c r="G18" s="1096"/>
      <c r="H18" s="1097"/>
      <c r="I18" s="1099"/>
      <c r="J18" s="1100">
        <v>111</v>
      </c>
      <c r="K18" s="1097">
        <v>1213</v>
      </c>
      <c r="L18" s="1098">
        <v>1847</v>
      </c>
      <c r="M18" s="1096"/>
      <c r="N18" s="1097"/>
      <c r="O18" s="1099"/>
      <c r="P18" s="298"/>
      <c r="Q18" s="298"/>
      <c r="R18" s="1258"/>
      <c r="S18" s="307" t="s">
        <v>14</v>
      </c>
      <c r="T18" s="1096"/>
      <c r="U18" s="1097"/>
      <c r="V18" s="1098"/>
      <c r="W18" s="1096"/>
      <c r="X18" s="1097"/>
      <c r="Y18" s="1099"/>
      <c r="Z18" s="1100">
        <v>12</v>
      </c>
      <c r="AA18" s="1097">
        <v>413</v>
      </c>
      <c r="AB18" s="1153">
        <v>510</v>
      </c>
      <c r="AC18" s="1154">
        <f t="shared" si="2"/>
        <v>160</v>
      </c>
      <c r="AD18" s="1111">
        <f t="shared" si="2"/>
        <v>2244</v>
      </c>
      <c r="AE18" s="1113">
        <f t="shared" si="2"/>
        <v>3045</v>
      </c>
    </row>
    <row r="19" spans="2:31" ht="13.5" customHeight="1">
      <c r="B19" s="1216" t="s">
        <v>15</v>
      </c>
      <c r="C19" s="18" t="s">
        <v>16</v>
      </c>
      <c r="D19" s="1066">
        <v>59</v>
      </c>
      <c r="E19" s="1067">
        <v>3424</v>
      </c>
      <c r="F19" s="1068">
        <v>6750</v>
      </c>
      <c r="G19" s="1066">
        <v>0</v>
      </c>
      <c r="H19" s="1067">
        <v>0</v>
      </c>
      <c r="I19" s="1069">
        <v>0</v>
      </c>
      <c r="J19" s="1070">
        <v>163</v>
      </c>
      <c r="K19" s="1101" t="s">
        <v>1397</v>
      </c>
      <c r="L19" s="1068">
        <v>15840</v>
      </c>
      <c r="M19" s="1066">
        <v>14</v>
      </c>
      <c r="N19" s="1067">
        <v>302</v>
      </c>
      <c r="O19" s="1069">
        <v>776</v>
      </c>
      <c r="P19" s="298"/>
      <c r="Q19" s="298"/>
      <c r="R19" s="1259" t="s">
        <v>15</v>
      </c>
      <c r="S19" s="299" t="s">
        <v>16</v>
      </c>
      <c r="T19" s="1066">
        <v>38</v>
      </c>
      <c r="U19" s="1067">
        <v>3592</v>
      </c>
      <c r="V19" s="1068">
        <v>15696</v>
      </c>
      <c r="W19" s="1066">
        <v>9</v>
      </c>
      <c r="X19" s="1067">
        <v>428</v>
      </c>
      <c r="Y19" s="1069">
        <v>1968</v>
      </c>
      <c r="Z19" s="1070">
        <v>76</v>
      </c>
      <c r="AA19" s="1155">
        <v>10389</v>
      </c>
      <c r="AB19" s="1156">
        <v>13141</v>
      </c>
      <c r="AC19" s="1157">
        <f t="shared" si="2"/>
        <v>359</v>
      </c>
      <c r="AD19" s="1158" t="s">
        <v>1897</v>
      </c>
      <c r="AE19" s="1159">
        <f t="shared" si="2"/>
        <v>54171</v>
      </c>
    </row>
    <row r="20" spans="2:31" ht="13.5" customHeight="1">
      <c r="B20" s="1217"/>
      <c r="C20" s="71" t="s">
        <v>17</v>
      </c>
      <c r="D20" s="1071">
        <v>36</v>
      </c>
      <c r="E20" s="1072">
        <v>1208</v>
      </c>
      <c r="F20" s="1073">
        <v>1984</v>
      </c>
      <c r="G20" s="1071">
        <v>0</v>
      </c>
      <c r="H20" s="1072">
        <v>0</v>
      </c>
      <c r="I20" s="1074">
        <v>0</v>
      </c>
      <c r="J20" s="1075">
        <v>163</v>
      </c>
      <c r="K20" s="1072">
        <v>16351</v>
      </c>
      <c r="L20" s="1073">
        <v>33499</v>
      </c>
      <c r="M20" s="1071">
        <v>4</v>
      </c>
      <c r="N20" s="1072">
        <v>382</v>
      </c>
      <c r="O20" s="1074">
        <v>402</v>
      </c>
      <c r="P20" s="298"/>
      <c r="Q20" s="298"/>
      <c r="R20" s="1260"/>
      <c r="S20" s="302" t="s">
        <v>17</v>
      </c>
      <c r="T20" s="1071">
        <v>13</v>
      </c>
      <c r="U20" s="1072">
        <v>2996</v>
      </c>
      <c r="V20" s="1073">
        <v>19336</v>
      </c>
      <c r="W20" s="1071">
        <v>5</v>
      </c>
      <c r="X20" s="1072">
        <v>934</v>
      </c>
      <c r="Y20" s="1074">
        <v>1039</v>
      </c>
      <c r="Z20" s="1075">
        <v>45</v>
      </c>
      <c r="AA20" s="1072">
        <v>3122</v>
      </c>
      <c r="AB20" s="1145">
        <v>10136</v>
      </c>
      <c r="AC20" s="1160">
        <f>SUM(D20,G20,J20,M20,T20,W20,Z20)</f>
        <v>266</v>
      </c>
      <c r="AD20" s="1116">
        <f t="shared" ref="AD20:AE20" si="6">SUM(E20,H20,K20,N20,U20,X20,AA20)</f>
        <v>24993</v>
      </c>
      <c r="AE20" s="1118">
        <f t="shared" si="6"/>
        <v>66396</v>
      </c>
    </row>
    <row r="21" spans="2:31" ht="13.5" customHeight="1">
      <c r="B21" s="1217"/>
      <c r="C21" s="71" t="s">
        <v>18</v>
      </c>
      <c r="D21" s="1071">
        <v>70</v>
      </c>
      <c r="E21" s="1072">
        <v>1614</v>
      </c>
      <c r="F21" s="1073">
        <v>1999</v>
      </c>
      <c r="G21" s="1071"/>
      <c r="H21" s="1072"/>
      <c r="I21" s="1074"/>
      <c r="J21" s="1075">
        <v>169</v>
      </c>
      <c r="K21" s="1072">
        <v>8565</v>
      </c>
      <c r="L21" s="1073">
        <v>12238</v>
      </c>
      <c r="M21" s="1071"/>
      <c r="N21" s="1072"/>
      <c r="O21" s="1074"/>
      <c r="P21" s="298"/>
      <c r="Q21" s="298"/>
      <c r="R21" s="1260"/>
      <c r="S21" s="302" t="s">
        <v>18</v>
      </c>
      <c r="T21" s="1071">
        <v>16</v>
      </c>
      <c r="U21" s="1072">
        <v>451</v>
      </c>
      <c r="V21" s="1073">
        <v>457</v>
      </c>
      <c r="W21" s="1071"/>
      <c r="X21" s="1072"/>
      <c r="Y21" s="1074"/>
      <c r="Z21" s="1075">
        <v>68</v>
      </c>
      <c r="AA21" s="1072">
        <v>2566</v>
      </c>
      <c r="AB21" s="1145">
        <v>2795</v>
      </c>
      <c r="AC21" s="1146">
        <f t="shared" ref="AC21:AE21" si="7">SUM(D21,G21,J21,M21,T21,W21,Z21)</f>
        <v>323</v>
      </c>
      <c r="AD21" s="1072">
        <f t="shared" si="7"/>
        <v>13196</v>
      </c>
      <c r="AE21" s="1074">
        <f t="shared" si="7"/>
        <v>17489</v>
      </c>
    </row>
    <row r="22" spans="2:31" ht="13.5" customHeight="1">
      <c r="B22" s="1217"/>
      <c r="C22" s="71" t="s">
        <v>19</v>
      </c>
      <c r="D22" s="1091">
        <v>5</v>
      </c>
      <c r="E22" s="1092">
        <v>129</v>
      </c>
      <c r="F22" s="1093">
        <v>129</v>
      </c>
      <c r="G22" s="1091"/>
      <c r="H22" s="1092"/>
      <c r="I22" s="1094"/>
      <c r="J22" s="1095">
        <v>22</v>
      </c>
      <c r="K22" s="1092">
        <v>751</v>
      </c>
      <c r="L22" s="1093">
        <v>751</v>
      </c>
      <c r="M22" s="1091"/>
      <c r="N22" s="1092"/>
      <c r="O22" s="1094"/>
      <c r="P22" s="298"/>
      <c r="Q22" s="298"/>
      <c r="R22" s="1260"/>
      <c r="S22" s="302" t="s">
        <v>19</v>
      </c>
      <c r="T22" s="1091"/>
      <c r="U22" s="1092"/>
      <c r="V22" s="1093"/>
      <c r="W22" s="1091"/>
      <c r="X22" s="1092"/>
      <c r="Y22" s="1094"/>
      <c r="Z22" s="1095">
        <v>124</v>
      </c>
      <c r="AA22" s="1092">
        <v>3964</v>
      </c>
      <c r="AB22" s="1152">
        <v>3964</v>
      </c>
      <c r="AC22" s="1146">
        <f t="shared" ref="AC22:AE27" si="8">SUM(D22,G22,J22,M22,T22,W22,Z22)</f>
        <v>151</v>
      </c>
      <c r="AD22" s="1072">
        <f t="shared" si="8"/>
        <v>4844</v>
      </c>
      <c r="AE22" s="1074">
        <f t="shared" si="8"/>
        <v>4844</v>
      </c>
    </row>
    <row r="23" spans="2:31" ht="13.5" customHeight="1">
      <c r="B23" s="1217"/>
      <c r="C23" s="71" t="s">
        <v>20</v>
      </c>
      <c r="D23" s="1071">
        <v>67</v>
      </c>
      <c r="E23" s="1072">
        <v>4510</v>
      </c>
      <c r="F23" s="1073">
        <v>8474</v>
      </c>
      <c r="G23" s="1071"/>
      <c r="H23" s="1072"/>
      <c r="I23" s="1074"/>
      <c r="J23" s="1075">
        <v>110</v>
      </c>
      <c r="K23" s="1072">
        <v>3000</v>
      </c>
      <c r="L23" s="1073">
        <v>8492</v>
      </c>
      <c r="M23" s="1071">
        <v>6</v>
      </c>
      <c r="N23" s="1072">
        <v>92</v>
      </c>
      <c r="O23" s="1074">
        <v>463</v>
      </c>
      <c r="P23" s="298"/>
      <c r="Q23" s="298"/>
      <c r="R23" s="1260"/>
      <c r="S23" s="302" t="s">
        <v>20</v>
      </c>
      <c r="T23" s="1071">
        <v>29</v>
      </c>
      <c r="U23" s="1072">
        <v>2223</v>
      </c>
      <c r="V23" s="1073">
        <v>10687</v>
      </c>
      <c r="W23" s="1071">
        <v>2</v>
      </c>
      <c r="X23" s="1072">
        <v>256</v>
      </c>
      <c r="Y23" s="1074">
        <v>337</v>
      </c>
      <c r="Z23" s="1075">
        <v>6</v>
      </c>
      <c r="AA23" s="1072">
        <v>375</v>
      </c>
      <c r="AB23" s="1145">
        <v>716</v>
      </c>
      <c r="AC23" s="1146">
        <f t="shared" si="8"/>
        <v>220</v>
      </c>
      <c r="AD23" s="1072">
        <f t="shared" si="8"/>
        <v>10456</v>
      </c>
      <c r="AE23" s="1074">
        <f t="shared" si="8"/>
        <v>29169</v>
      </c>
    </row>
    <row r="24" spans="2:31" ht="13.5" customHeight="1">
      <c r="B24" s="1217"/>
      <c r="C24" s="71" t="s">
        <v>21</v>
      </c>
      <c r="D24" s="1071">
        <v>61</v>
      </c>
      <c r="E24" s="1072">
        <v>1517</v>
      </c>
      <c r="F24" s="1073">
        <v>3175</v>
      </c>
      <c r="G24" s="1091"/>
      <c r="H24" s="1092"/>
      <c r="I24" s="1094"/>
      <c r="J24" s="1075">
        <v>92</v>
      </c>
      <c r="K24" s="1072">
        <v>1983</v>
      </c>
      <c r="L24" s="1073">
        <v>2369</v>
      </c>
      <c r="M24" s="1071">
        <v>3</v>
      </c>
      <c r="N24" s="1072">
        <v>26</v>
      </c>
      <c r="O24" s="1074">
        <v>39</v>
      </c>
      <c r="P24" s="298"/>
      <c r="Q24" s="298"/>
      <c r="R24" s="1260"/>
      <c r="S24" s="302" t="s">
        <v>21</v>
      </c>
      <c r="T24" s="1071">
        <v>38</v>
      </c>
      <c r="U24" s="1072">
        <v>1809</v>
      </c>
      <c r="V24" s="1073">
        <v>3365</v>
      </c>
      <c r="W24" s="1071"/>
      <c r="X24" s="1072"/>
      <c r="Y24" s="1074"/>
      <c r="Z24" s="1075">
        <v>19</v>
      </c>
      <c r="AA24" s="1072">
        <v>642</v>
      </c>
      <c r="AB24" s="1145">
        <v>642</v>
      </c>
      <c r="AC24" s="1146">
        <f t="shared" si="8"/>
        <v>213</v>
      </c>
      <c r="AD24" s="1072">
        <f t="shared" si="8"/>
        <v>5977</v>
      </c>
      <c r="AE24" s="1074">
        <f t="shared" si="8"/>
        <v>9590</v>
      </c>
    </row>
    <row r="25" spans="2:31" ht="13.5" customHeight="1">
      <c r="B25" s="1217"/>
      <c r="C25" s="11" t="s">
        <v>22</v>
      </c>
      <c r="D25" s="1091">
        <v>8</v>
      </c>
      <c r="E25" s="1092">
        <v>699</v>
      </c>
      <c r="F25" s="1093">
        <v>783</v>
      </c>
      <c r="G25" s="1091"/>
      <c r="H25" s="1092"/>
      <c r="I25" s="1094"/>
      <c r="J25" s="1095">
        <v>7</v>
      </c>
      <c r="K25" s="1092">
        <v>680</v>
      </c>
      <c r="L25" s="1093">
        <v>2337</v>
      </c>
      <c r="M25" s="1091">
        <v>1</v>
      </c>
      <c r="N25" s="1092">
        <v>30</v>
      </c>
      <c r="O25" s="1094">
        <v>86</v>
      </c>
      <c r="P25" s="298"/>
      <c r="Q25" s="298"/>
      <c r="R25" s="1260"/>
      <c r="S25" s="303" t="s">
        <v>22</v>
      </c>
      <c r="T25" s="1091">
        <v>4</v>
      </c>
      <c r="U25" s="1092">
        <v>486</v>
      </c>
      <c r="V25" s="1093">
        <v>5141</v>
      </c>
      <c r="W25" s="1091">
        <v>1</v>
      </c>
      <c r="X25" s="1092">
        <v>21</v>
      </c>
      <c r="Y25" s="1094">
        <v>280</v>
      </c>
      <c r="Z25" s="1095">
        <v>11</v>
      </c>
      <c r="AA25" s="1092">
        <v>1776</v>
      </c>
      <c r="AB25" s="1152">
        <v>2008</v>
      </c>
      <c r="AC25" s="1149">
        <f t="shared" si="8"/>
        <v>32</v>
      </c>
      <c r="AD25" s="1084">
        <f t="shared" si="8"/>
        <v>3692</v>
      </c>
      <c r="AE25" s="1082">
        <f t="shared" si="8"/>
        <v>10635</v>
      </c>
    </row>
    <row r="26" spans="2:31" ht="13.5" customHeight="1">
      <c r="B26" s="1217"/>
      <c r="C26" s="71" t="s">
        <v>23</v>
      </c>
      <c r="D26" s="1071"/>
      <c r="E26" s="1072">
        <v>0</v>
      </c>
      <c r="F26" s="1073"/>
      <c r="G26" s="1071">
        <v>0</v>
      </c>
      <c r="H26" s="1072">
        <v>0</v>
      </c>
      <c r="I26" s="1074">
        <v>0</v>
      </c>
      <c r="J26" s="1102">
        <v>3</v>
      </c>
      <c r="K26" s="1103">
        <v>60</v>
      </c>
      <c r="L26" s="1104">
        <v>60</v>
      </c>
      <c r="M26" s="1071">
        <v>1</v>
      </c>
      <c r="N26" s="1072">
        <v>48</v>
      </c>
      <c r="O26" s="1074">
        <v>442</v>
      </c>
      <c r="P26" s="298"/>
      <c r="Q26" s="298"/>
      <c r="R26" s="1260"/>
      <c r="S26" s="302" t="s">
        <v>23</v>
      </c>
      <c r="T26" s="1071">
        <v>8</v>
      </c>
      <c r="U26" s="1072">
        <v>563</v>
      </c>
      <c r="V26" s="1073">
        <v>4082</v>
      </c>
      <c r="W26" s="1071"/>
      <c r="X26" s="1072"/>
      <c r="Y26" s="1074"/>
      <c r="Z26" s="1075"/>
      <c r="AA26" s="1072"/>
      <c r="AB26" s="1145"/>
      <c r="AC26" s="1149">
        <f t="shared" si="8"/>
        <v>12</v>
      </c>
      <c r="AD26" s="1084">
        <f t="shared" si="8"/>
        <v>671</v>
      </c>
      <c r="AE26" s="1082">
        <f t="shared" si="8"/>
        <v>4584</v>
      </c>
    </row>
    <row r="27" spans="2:31" ht="13.5" customHeight="1">
      <c r="B27" s="1217"/>
      <c r="C27" s="71" t="s">
        <v>24</v>
      </c>
      <c r="D27" s="1071"/>
      <c r="E27" s="1072"/>
      <c r="F27" s="1073"/>
      <c r="G27" s="1071"/>
      <c r="H27" s="1072"/>
      <c r="I27" s="1074"/>
      <c r="J27" s="1105">
        <v>6</v>
      </c>
      <c r="K27" s="1106">
        <v>343</v>
      </c>
      <c r="L27" s="1107">
        <v>343</v>
      </c>
      <c r="M27" s="1108"/>
      <c r="N27" s="1106"/>
      <c r="O27" s="1109"/>
      <c r="P27" s="298"/>
      <c r="Q27" s="298"/>
      <c r="R27" s="1260"/>
      <c r="S27" s="303" t="s">
        <v>24</v>
      </c>
      <c r="T27" s="1083"/>
      <c r="U27" s="1084"/>
      <c r="V27" s="1081"/>
      <c r="W27" s="1083">
        <v>1</v>
      </c>
      <c r="X27" s="1084"/>
      <c r="Y27" s="1082"/>
      <c r="Z27" s="1085">
        <v>15</v>
      </c>
      <c r="AA27" s="1084">
        <v>437</v>
      </c>
      <c r="AB27" s="1148">
        <v>437</v>
      </c>
      <c r="AC27" s="1149">
        <f t="shared" si="8"/>
        <v>22</v>
      </c>
      <c r="AD27" s="1084">
        <f t="shared" si="8"/>
        <v>780</v>
      </c>
      <c r="AE27" s="1082">
        <f t="shared" si="8"/>
        <v>780</v>
      </c>
    </row>
    <row r="28" spans="2:31" ht="13.5" customHeight="1">
      <c r="B28" s="1217"/>
      <c r="C28" s="71" t="s">
        <v>25</v>
      </c>
      <c r="D28" s="1071">
        <v>51</v>
      </c>
      <c r="E28" s="1072">
        <v>2083</v>
      </c>
      <c r="F28" s="1073">
        <v>6547</v>
      </c>
      <c r="G28" s="1071"/>
      <c r="H28" s="1072"/>
      <c r="I28" s="1074"/>
      <c r="J28" s="1075">
        <v>95</v>
      </c>
      <c r="K28" s="1072">
        <v>3784</v>
      </c>
      <c r="L28" s="1073">
        <v>4755</v>
      </c>
      <c r="M28" s="1071">
        <v>2</v>
      </c>
      <c r="N28" s="1072">
        <v>32</v>
      </c>
      <c r="O28" s="1074">
        <v>65</v>
      </c>
      <c r="P28" s="298"/>
      <c r="Q28" s="298"/>
      <c r="R28" s="1260"/>
      <c r="S28" s="302" t="s">
        <v>25</v>
      </c>
      <c r="T28" s="1071">
        <v>16</v>
      </c>
      <c r="U28" s="1072">
        <v>859</v>
      </c>
      <c r="V28" s="1073">
        <v>1683</v>
      </c>
      <c r="W28" s="1071"/>
      <c r="X28" s="1072"/>
      <c r="Y28" s="1074"/>
      <c r="Z28" s="1075">
        <v>143</v>
      </c>
      <c r="AA28" s="1072">
        <v>4910</v>
      </c>
      <c r="AB28" s="1145">
        <v>7527</v>
      </c>
      <c r="AC28" s="1146">
        <f t="shared" ref="AC28:AE30" si="9">SUM(D28,G28,J28,M28,T28,W28,Z28)</f>
        <v>307</v>
      </c>
      <c r="AD28" s="1072">
        <f t="shared" si="9"/>
        <v>11668</v>
      </c>
      <c r="AE28" s="1074">
        <f t="shared" si="9"/>
        <v>20577</v>
      </c>
    </row>
    <row r="29" spans="2:31" ht="13.5" customHeight="1">
      <c r="B29" s="1217"/>
      <c r="C29" s="71" t="s">
        <v>26</v>
      </c>
      <c r="D29" s="1071">
        <v>8</v>
      </c>
      <c r="E29" s="1072">
        <v>1051</v>
      </c>
      <c r="F29" s="1073">
        <v>1511</v>
      </c>
      <c r="G29" s="1071"/>
      <c r="H29" s="1072"/>
      <c r="I29" s="1074"/>
      <c r="J29" s="1075">
        <v>15</v>
      </c>
      <c r="K29" s="1072">
        <v>532</v>
      </c>
      <c r="L29" s="1073">
        <v>1910</v>
      </c>
      <c r="M29" s="1071">
        <v>1</v>
      </c>
      <c r="N29" s="1072">
        <v>13</v>
      </c>
      <c r="O29" s="1074">
        <v>46</v>
      </c>
      <c r="P29" s="298"/>
      <c r="Q29" s="298"/>
      <c r="R29" s="1260"/>
      <c r="S29" s="302" t="s">
        <v>26</v>
      </c>
      <c r="T29" s="1071">
        <v>7</v>
      </c>
      <c r="U29" s="1072">
        <v>277</v>
      </c>
      <c r="V29" s="1073">
        <v>1897</v>
      </c>
      <c r="W29" s="1071">
        <v>1</v>
      </c>
      <c r="X29" s="1072">
        <v>29</v>
      </c>
      <c r="Y29" s="1074">
        <v>45</v>
      </c>
      <c r="Z29" s="1075">
        <v>6</v>
      </c>
      <c r="AA29" s="1072">
        <v>188</v>
      </c>
      <c r="AB29" s="1145">
        <v>470</v>
      </c>
      <c r="AC29" s="1146">
        <f t="shared" si="9"/>
        <v>38</v>
      </c>
      <c r="AD29" s="1072">
        <f t="shared" si="9"/>
        <v>2090</v>
      </c>
      <c r="AE29" s="1074">
        <f>SUM(F29,I29,L29,O29,V29,Y29,AB29)</f>
        <v>5879</v>
      </c>
    </row>
    <row r="30" spans="2:31" ht="13.5" customHeight="1">
      <c r="B30" s="1217"/>
      <c r="C30" s="71" t="s">
        <v>27</v>
      </c>
      <c r="D30" s="1071">
        <v>2</v>
      </c>
      <c r="E30" s="1072">
        <v>106</v>
      </c>
      <c r="F30" s="1073">
        <v>329</v>
      </c>
      <c r="G30" s="1071"/>
      <c r="H30" s="1072"/>
      <c r="I30" s="1074"/>
      <c r="J30" s="1075">
        <v>3</v>
      </c>
      <c r="K30" s="1072">
        <v>23</v>
      </c>
      <c r="L30" s="1073">
        <v>457</v>
      </c>
      <c r="M30" s="1071"/>
      <c r="N30" s="1072"/>
      <c r="O30" s="1074"/>
      <c r="P30" s="298"/>
      <c r="Q30" s="298"/>
      <c r="R30" s="1260"/>
      <c r="S30" s="302" t="s">
        <v>27</v>
      </c>
      <c r="T30" s="1071">
        <v>3</v>
      </c>
      <c r="U30" s="1072">
        <v>153</v>
      </c>
      <c r="V30" s="1073">
        <v>2310</v>
      </c>
      <c r="W30" s="1071">
        <v>1</v>
      </c>
      <c r="X30" s="1072">
        <v>9</v>
      </c>
      <c r="Y30" s="1074">
        <v>137</v>
      </c>
      <c r="Z30" s="1075">
        <v>3</v>
      </c>
      <c r="AA30" s="1072">
        <v>671</v>
      </c>
      <c r="AB30" s="1145">
        <v>974</v>
      </c>
      <c r="AC30" s="1146">
        <f t="shared" si="9"/>
        <v>12</v>
      </c>
      <c r="AD30" s="1072">
        <f t="shared" si="9"/>
        <v>962</v>
      </c>
      <c r="AE30" s="1074">
        <f t="shared" si="9"/>
        <v>4207</v>
      </c>
    </row>
    <row r="31" spans="2:31" ht="13.5" customHeight="1">
      <c r="B31" s="1217"/>
      <c r="C31" s="68" t="s">
        <v>28</v>
      </c>
      <c r="D31" s="1083">
        <v>3</v>
      </c>
      <c r="E31" s="1072">
        <v>52</v>
      </c>
      <c r="F31" s="1081">
        <v>52</v>
      </c>
      <c r="G31" s="1083"/>
      <c r="H31" s="1072"/>
      <c r="I31" s="1082"/>
      <c r="J31" s="1085">
        <v>13</v>
      </c>
      <c r="K31" s="1072">
        <v>882</v>
      </c>
      <c r="L31" s="1081">
        <v>1175</v>
      </c>
      <c r="M31" s="1071"/>
      <c r="N31" s="1084"/>
      <c r="O31" s="1082"/>
      <c r="P31" s="306"/>
      <c r="Q31" s="306"/>
      <c r="R31" s="1260"/>
      <c r="S31" s="311" t="s">
        <v>28</v>
      </c>
      <c r="T31" s="1083">
        <v>2</v>
      </c>
      <c r="U31" s="1072">
        <v>129</v>
      </c>
      <c r="V31" s="1081">
        <v>514</v>
      </c>
      <c r="W31" s="1083"/>
      <c r="X31" s="1072"/>
      <c r="Y31" s="1082"/>
      <c r="Z31" s="1085">
        <v>4</v>
      </c>
      <c r="AA31" s="1072">
        <v>209</v>
      </c>
      <c r="AB31" s="1148">
        <v>209</v>
      </c>
      <c r="AC31" s="1146">
        <f t="shared" ref="AC31:AE33" si="10">SUM(D31,G31,J31,M31,T31,W31,Z31)</f>
        <v>22</v>
      </c>
      <c r="AD31" s="1072">
        <f t="shared" si="10"/>
        <v>1272</v>
      </c>
      <c r="AE31" s="1082">
        <f t="shared" si="10"/>
        <v>1950</v>
      </c>
    </row>
    <row r="32" spans="2:31" ht="13.5" customHeight="1">
      <c r="B32" s="1217"/>
      <c r="C32" s="11" t="s">
        <v>29</v>
      </c>
      <c r="D32" s="1083">
        <v>2</v>
      </c>
      <c r="E32" s="1084">
        <v>37</v>
      </c>
      <c r="F32" s="1081">
        <v>188</v>
      </c>
      <c r="G32" s="1083"/>
      <c r="H32" s="1084"/>
      <c r="I32" s="1082"/>
      <c r="J32" s="1085">
        <v>1</v>
      </c>
      <c r="K32" s="1084">
        <v>22</v>
      </c>
      <c r="L32" s="1081">
        <v>79</v>
      </c>
      <c r="M32" s="1083"/>
      <c r="N32" s="1084"/>
      <c r="O32" s="1082"/>
      <c r="P32" s="298"/>
      <c r="Q32" s="298"/>
      <c r="R32" s="1260"/>
      <c r="S32" s="303" t="s">
        <v>29</v>
      </c>
      <c r="T32" s="1083">
        <v>1</v>
      </c>
      <c r="U32" s="1084">
        <v>48</v>
      </c>
      <c r="V32" s="1081">
        <v>210</v>
      </c>
      <c r="W32" s="1083"/>
      <c r="X32" s="1084"/>
      <c r="Y32" s="1082"/>
      <c r="Z32" s="1085"/>
      <c r="AA32" s="1084"/>
      <c r="AB32" s="1148"/>
      <c r="AC32" s="1149">
        <f t="shared" si="10"/>
        <v>4</v>
      </c>
      <c r="AD32" s="1084">
        <f t="shared" si="10"/>
        <v>107</v>
      </c>
      <c r="AE32" s="1082">
        <f t="shared" si="10"/>
        <v>477</v>
      </c>
    </row>
    <row r="33" spans="2:31" ht="13.5" customHeight="1">
      <c r="B33" s="1217"/>
      <c r="C33" s="71" t="s">
        <v>30</v>
      </c>
      <c r="D33" s="1071">
        <v>7</v>
      </c>
      <c r="E33" s="1072">
        <v>191</v>
      </c>
      <c r="F33" s="1073">
        <v>359</v>
      </c>
      <c r="G33" s="1071">
        <v>0</v>
      </c>
      <c r="H33" s="1072">
        <v>0</v>
      </c>
      <c r="I33" s="1074">
        <v>0</v>
      </c>
      <c r="J33" s="1075">
        <v>9</v>
      </c>
      <c r="K33" s="1072">
        <v>153</v>
      </c>
      <c r="L33" s="1073">
        <v>439</v>
      </c>
      <c r="M33" s="1071">
        <v>0</v>
      </c>
      <c r="N33" s="1072">
        <v>0</v>
      </c>
      <c r="O33" s="1074">
        <v>0</v>
      </c>
      <c r="P33" s="298"/>
      <c r="Q33" s="298"/>
      <c r="R33" s="1260"/>
      <c r="S33" s="302" t="s">
        <v>30</v>
      </c>
      <c r="T33" s="1071">
        <v>3</v>
      </c>
      <c r="U33" s="1072">
        <v>388</v>
      </c>
      <c r="V33" s="1073">
        <v>1163</v>
      </c>
      <c r="W33" s="1071">
        <v>0</v>
      </c>
      <c r="X33" s="1072">
        <v>0</v>
      </c>
      <c r="Y33" s="1074">
        <v>0</v>
      </c>
      <c r="Z33" s="1075">
        <v>7</v>
      </c>
      <c r="AA33" s="1072">
        <v>311</v>
      </c>
      <c r="AB33" s="1145">
        <v>311</v>
      </c>
      <c r="AC33" s="1146">
        <f t="shared" si="10"/>
        <v>26</v>
      </c>
      <c r="AD33" s="1072">
        <f t="shared" si="10"/>
        <v>1043</v>
      </c>
      <c r="AE33" s="1074">
        <f t="shared" si="10"/>
        <v>2272</v>
      </c>
    </row>
    <row r="34" spans="2:31" ht="13.5" customHeight="1">
      <c r="B34" s="1217"/>
      <c r="C34" s="71" t="s">
        <v>31</v>
      </c>
      <c r="D34" s="1091">
        <v>9</v>
      </c>
      <c r="E34" s="1092">
        <v>375</v>
      </c>
      <c r="F34" s="1093">
        <v>375</v>
      </c>
      <c r="G34" s="1091"/>
      <c r="H34" s="1092"/>
      <c r="I34" s="1094"/>
      <c r="J34" s="1095">
        <v>4</v>
      </c>
      <c r="K34" s="1092">
        <v>107</v>
      </c>
      <c r="L34" s="1093">
        <v>107</v>
      </c>
      <c r="M34" s="1091"/>
      <c r="N34" s="1092"/>
      <c r="O34" s="1094"/>
      <c r="P34" s="298"/>
      <c r="Q34" s="298"/>
      <c r="R34" s="1260"/>
      <c r="S34" s="302" t="s">
        <v>31</v>
      </c>
      <c r="T34" s="1091"/>
      <c r="U34" s="1092"/>
      <c r="V34" s="1093"/>
      <c r="W34" s="1091"/>
      <c r="X34" s="1092"/>
      <c r="Y34" s="1094"/>
      <c r="Z34" s="1095"/>
      <c r="AA34" s="1092"/>
      <c r="AB34" s="1152"/>
      <c r="AC34" s="1146">
        <f t="shared" si="2"/>
        <v>13</v>
      </c>
      <c r="AD34" s="1072">
        <f t="shared" si="3"/>
        <v>482</v>
      </c>
      <c r="AE34" s="1074">
        <f t="shared" si="4"/>
        <v>482</v>
      </c>
    </row>
    <row r="35" spans="2:31" ht="13.5" customHeight="1">
      <c r="B35" s="1217"/>
      <c r="C35" s="71" t="s">
        <v>32</v>
      </c>
      <c r="D35" s="1071">
        <v>11</v>
      </c>
      <c r="E35" s="1072">
        <v>211</v>
      </c>
      <c r="F35" s="1073">
        <v>223</v>
      </c>
      <c r="G35" s="1071">
        <v>0</v>
      </c>
      <c r="H35" s="1072"/>
      <c r="I35" s="1074">
        <v>0</v>
      </c>
      <c r="J35" s="1075">
        <v>50</v>
      </c>
      <c r="K35" s="1072">
        <v>1114</v>
      </c>
      <c r="L35" s="1073">
        <v>2675</v>
      </c>
      <c r="M35" s="1071">
        <v>2</v>
      </c>
      <c r="N35" s="1072">
        <v>62</v>
      </c>
      <c r="O35" s="1074">
        <v>262</v>
      </c>
      <c r="P35" s="298"/>
      <c r="Q35" s="298"/>
      <c r="R35" s="1260"/>
      <c r="S35" s="302" t="s">
        <v>32</v>
      </c>
      <c r="T35" s="1071">
        <v>5</v>
      </c>
      <c r="U35" s="1072">
        <v>1071</v>
      </c>
      <c r="V35" s="1073">
        <v>1071</v>
      </c>
      <c r="W35" s="1071">
        <v>0</v>
      </c>
      <c r="X35" s="1072">
        <v>0</v>
      </c>
      <c r="Y35" s="1074">
        <v>0</v>
      </c>
      <c r="Z35" s="1075"/>
      <c r="AA35" s="1072"/>
      <c r="AB35" s="1145"/>
      <c r="AC35" s="1146">
        <f t="shared" si="2"/>
        <v>68</v>
      </c>
      <c r="AD35" s="1072">
        <f t="shared" si="3"/>
        <v>2458</v>
      </c>
      <c r="AE35" s="1074">
        <f t="shared" si="4"/>
        <v>4231</v>
      </c>
    </row>
    <row r="36" spans="2:31" ht="13.5" customHeight="1">
      <c r="B36" s="1217"/>
      <c r="C36" s="71" t="s">
        <v>33</v>
      </c>
      <c r="D36" s="1071">
        <v>7</v>
      </c>
      <c r="E36" s="1072">
        <v>150</v>
      </c>
      <c r="F36" s="1073">
        <v>1655</v>
      </c>
      <c r="G36" s="1071"/>
      <c r="H36" s="1072"/>
      <c r="I36" s="1074"/>
      <c r="J36" s="1075">
        <v>18</v>
      </c>
      <c r="K36" s="1072">
        <v>379</v>
      </c>
      <c r="L36" s="1073">
        <v>582</v>
      </c>
      <c r="M36" s="1071"/>
      <c r="N36" s="1072"/>
      <c r="O36" s="1074"/>
      <c r="P36" s="298"/>
      <c r="Q36" s="298"/>
      <c r="R36" s="1260"/>
      <c r="S36" s="302" t="s">
        <v>33</v>
      </c>
      <c r="T36" s="1071"/>
      <c r="U36" s="1072"/>
      <c r="V36" s="1073"/>
      <c r="W36" s="1071"/>
      <c r="X36" s="1072"/>
      <c r="Y36" s="1074"/>
      <c r="Z36" s="1075">
        <v>3</v>
      </c>
      <c r="AA36" s="1072">
        <v>52</v>
      </c>
      <c r="AB36" s="1145">
        <v>108</v>
      </c>
      <c r="AC36" s="1146">
        <f t="shared" si="2"/>
        <v>28</v>
      </c>
      <c r="AD36" s="1072">
        <f t="shared" si="3"/>
        <v>581</v>
      </c>
      <c r="AE36" s="1074">
        <f t="shared" si="4"/>
        <v>2345</v>
      </c>
    </row>
    <row r="37" spans="2:31" ht="13.5" customHeight="1">
      <c r="B37" s="1217"/>
      <c r="C37" s="11" t="s">
        <v>34</v>
      </c>
      <c r="D37" s="1083">
        <v>15</v>
      </c>
      <c r="E37" s="1084">
        <v>1353</v>
      </c>
      <c r="F37" s="1081">
        <v>3743</v>
      </c>
      <c r="G37" s="1083">
        <v>0</v>
      </c>
      <c r="H37" s="1084">
        <v>0</v>
      </c>
      <c r="I37" s="1082">
        <v>0</v>
      </c>
      <c r="J37" s="1085">
        <v>23</v>
      </c>
      <c r="K37" s="1084">
        <v>501</v>
      </c>
      <c r="L37" s="1081">
        <v>518</v>
      </c>
      <c r="M37" s="1083">
        <v>0</v>
      </c>
      <c r="N37" s="1084">
        <v>0</v>
      </c>
      <c r="O37" s="1082">
        <v>0</v>
      </c>
      <c r="P37" s="298"/>
      <c r="Q37" s="298"/>
      <c r="R37" s="1260"/>
      <c r="S37" s="303" t="s">
        <v>34</v>
      </c>
      <c r="T37" s="1083">
        <v>13</v>
      </c>
      <c r="U37" s="1084">
        <v>1156</v>
      </c>
      <c r="V37" s="1081">
        <v>1400</v>
      </c>
      <c r="W37" s="1083">
        <v>0</v>
      </c>
      <c r="X37" s="1084">
        <v>0</v>
      </c>
      <c r="Y37" s="1082">
        <v>0</v>
      </c>
      <c r="Z37" s="1085">
        <v>6</v>
      </c>
      <c r="AA37" s="1084">
        <v>1308</v>
      </c>
      <c r="AB37" s="1148">
        <v>1397</v>
      </c>
      <c r="AC37" s="1149">
        <f>SUM(D37,G37,J37,M37,T37,W37,Z37)</f>
        <v>57</v>
      </c>
      <c r="AD37" s="1084">
        <f t="shared" si="3"/>
        <v>4318</v>
      </c>
      <c r="AE37" s="1082">
        <f t="shared" si="4"/>
        <v>7058</v>
      </c>
    </row>
    <row r="38" spans="2:31" ht="13.5" customHeight="1">
      <c r="B38" s="1217"/>
      <c r="C38" s="71" t="s">
        <v>35</v>
      </c>
      <c r="D38" s="1071">
        <v>3</v>
      </c>
      <c r="E38" s="1072">
        <v>81</v>
      </c>
      <c r="F38" s="1073">
        <v>334</v>
      </c>
      <c r="G38" s="1071">
        <v>0</v>
      </c>
      <c r="H38" s="1072">
        <v>0</v>
      </c>
      <c r="I38" s="1074">
        <v>0</v>
      </c>
      <c r="J38" s="1075">
        <v>3</v>
      </c>
      <c r="K38" s="1072">
        <v>81</v>
      </c>
      <c r="L38" s="1073">
        <v>227</v>
      </c>
      <c r="M38" s="1071">
        <v>0</v>
      </c>
      <c r="N38" s="1072"/>
      <c r="O38" s="1074"/>
      <c r="P38" s="298"/>
      <c r="Q38" s="298"/>
      <c r="R38" s="1260"/>
      <c r="S38" s="302" t="s">
        <v>35</v>
      </c>
      <c r="T38" s="1071">
        <v>1</v>
      </c>
      <c r="U38" s="1072">
        <v>323</v>
      </c>
      <c r="V38" s="1073">
        <v>544</v>
      </c>
      <c r="W38" s="1071"/>
      <c r="X38" s="1072"/>
      <c r="Y38" s="1074"/>
      <c r="Z38" s="1075">
        <v>5</v>
      </c>
      <c r="AA38" s="1072">
        <v>163</v>
      </c>
      <c r="AB38" s="1145">
        <v>372</v>
      </c>
      <c r="AC38" s="1146">
        <f t="shared" ref="AC38:AC40" si="11">SUM(D38,G38,J38,M38,T38,W38,Z38)</f>
        <v>12</v>
      </c>
      <c r="AD38" s="1072">
        <f t="shared" si="3"/>
        <v>648</v>
      </c>
      <c r="AE38" s="1074">
        <f t="shared" si="4"/>
        <v>1477</v>
      </c>
    </row>
    <row r="39" spans="2:31" ht="13.5" customHeight="1">
      <c r="B39" s="1217"/>
      <c r="C39" s="71" t="s">
        <v>36</v>
      </c>
      <c r="D39" s="1071">
        <v>5</v>
      </c>
      <c r="E39" s="1072">
        <v>379</v>
      </c>
      <c r="F39" s="1073">
        <v>4157</v>
      </c>
      <c r="G39" s="1071"/>
      <c r="H39" s="1072"/>
      <c r="I39" s="1074"/>
      <c r="J39" s="1075">
        <v>8</v>
      </c>
      <c r="K39" s="1072">
        <v>53</v>
      </c>
      <c r="L39" s="1073">
        <v>143</v>
      </c>
      <c r="M39" s="1071"/>
      <c r="N39" s="1072"/>
      <c r="O39" s="1074"/>
      <c r="P39" s="298"/>
      <c r="Q39" s="298"/>
      <c r="R39" s="1260"/>
      <c r="S39" s="302" t="s">
        <v>36</v>
      </c>
      <c r="T39" s="1071"/>
      <c r="U39" s="1072"/>
      <c r="V39" s="1073"/>
      <c r="W39" s="1071"/>
      <c r="X39" s="1072"/>
      <c r="Y39" s="1074"/>
      <c r="Z39" s="1075">
        <v>3</v>
      </c>
      <c r="AA39" s="1072">
        <v>277</v>
      </c>
      <c r="AB39" s="1145">
        <v>277</v>
      </c>
      <c r="AC39" s="1146">
        <f t="shared" si="11"/>
        <v>16</v>
      </c>
      <c r="AD39" s="1072">
        <f t="shared" si="3"/>
        <v>709</v>
      </c>
      <c r="AE39" s="1074">
        <f t="shared" si="4"/>
        <v>4577</v>
      </c>
    </row>
    <row r="40" spans="2:31" ht="13.5" customHeight="1">
      <c r="B40" s="1218"/>
      <c r="C40" s="19" t="s">
        <v>37</v>
      </c>
      <c r="D40" s="1110">
        <v>1</v>
      </c>
      <c r="E40" s="1111">
        <v>10</v>
      </c>
      <c r="F40" s="1112">
        <v>10</v>
      </c>
      <c r="G40" s="1110">
        <v>0</v>
      </c>
      <c r="H40" s="1111">
        <v>0</v>
      </c>
      <c r="I40" s="1113">
        <v>0</v>
      </c>
      <c r="J40" s="1114">
        <v>1</v>
      </c>
      <c r="K40" s="1111">
        <v>30</v>
      </c>
      <c r="L40" s="1112">
        <v>30</v>
      </c>
      <c r="M40" s="1110"/>
      <c r="N40" s="1111"/>
      <c r="O40" s="1113"/>
      <c r="P40" s="298"/>
      <c r="Q40" s="298"/>
      <c r="R40" s="1261"/>
      <c r="S40" s="307" t="s">
        <v>37</v>
      </c>
      <c r="T40" s="1110"/>
      <c r="U40" s="1111"/>
      <c r="V40" s="1112"/>
      <c r="W40" s="1110"/>
      <c r="X40" s="1111"/>
      <c r="Y40" s="1113"/>
      <c r="Z40" s="1114"/>
      <c r="AA40" s="1111"/>
      <c r="AB40" s="1161"/>
      <c r="AC40" s="1154">
        <f t="shared" si="11"/>
        <v>2</v>
      </c>
      <c r="AD40" s="1111">
        <f t="shared" si="3"/>
        <v>40</v>
      </c>
      <c r="AE40" s="1113">
        <f t="shared" si="4"/>
        <v>40</v>
      </c>
    </row>
    <row r="41" spans="2:31" ht="13.5" customHeight="1">
      <c r="B41" s="1216" t="s">
        <v>38</v>
      </c>
      <c r="C41" s="18" t="s">
        <v>39</v>
      </c>
      <c r="D41" s="1115">
        <v>9</v>
      </c>
      <c r="E41" s="1116">
        <v>210</v>
      </c>
      <c r="F41" s="1117">
        <v>726</v>
      </c>
      <c r="G41" s="1115"/>
      <c r="H41" s="1116"/>
      <c r="I41" s="1118"/>
      <c r="J41" s="1119">
        <v>337</v>
      </c>
      <c r="K41" s="1116">
        <v>9681</v>
      </c>
      <c r="L41" s="1117">
        <v>20201</v>
      </c>
      <c r="M41" s="1115">
        <v>0</v>
      </c>
      <c r="N41" s="1116">
        <v>0</v>
      </c>
      <c r="O41" s="1118">
        <v>0</v>
      </c>
      <c r="P41" s="306"/>
      <c r="Q41" s="306"/>
      <c r="R41" s="1259" t="s">
        <v>38</v>
      </c>
      <c r="S41" s="299" t="s">
        <v>39</v>
      </c>
      <c r="T41" s="1115"/>
      <c r="U41" s="1116"/>
      <c r="V41" s="1117"/>
      <c r="W41" s="1115">
        <v>0</v>
      </c>
      <c r="X41" s="1116">
        <v>0</v>
      </c>
      <c r="Y41" s="1118">
        <v>0</v>
      </c>
      <c r="Z41" s="1119"/>
      <c r="AA41" s="1116"/>
      <c r="AB41" s="1162"/>
      <c r="AC41" s="1144">
        <v>346</v>
      </c>
      <c r="AD41" s="1067">
        <v>9891</v>
      </c>
      <c r="AE41" s="1069">
        <v>20927</v>
      </c>
    </row>
    <row r="42" spans="2:31" ht="13.5" customHeight="1">
      <c r="B42" s="1217"/>
      <c r="C42" s="68" t="s">
        <v>40</v>
      </c>
      <c r="D42" s="1071">
        <v>47</v>
      </c>
      <c r="E42" s="1072">
        <v>390</v>
      </c>
      <c r="F42" s="1081">
        <v>1258</v>
      </c>
      <c r="G42" s="1071"/>
      <c r="H42" s="1072"/>
      <c r="I42" s="1082"/>
      <c r="J42" s="1075">
        <v>195</v>
      </c>
      <c r="K42" s="1072">
        <v>1897</v>
      </c>
      <c r="L42" s="1081">
        <v>10168</v>
      </c>
      <c r="M42" s="1071">
        <v>2</v>
      </c>
      <c r="N42" s="1072">
        <v>9</v>
      </c>
      <c r="O42" s="1082">
        <v>18</v>
      </c>
      <c r="P42" s="306"/>
      <c r="Q42" s="306"/>
      <c r="R42" s="1260"/>
      <c r="S42" s="311" t="s">
        <v>40</v>
      </c>
      <c r="T42" s="1071">
        <v>36</v>
      </c>
      <c r="U42" s="1072">
        <v>599</v>
      </c>
      <c r="V42" s="1081">
        <v>5934</v>
      </c>
      <c r="W42" s="1071"/>
      <c r="X42" s="1072"/>
      <c r="Y42" s="1082"/>
      <c r="Z42" s="1075">
        <v>95</v>
      </c>
      <c r="AA42" s="1072">
        <v>4376</v>
      </c>
      <c r="AB42" s="1148">
        <v>4376</v>
      </c>
      <c r="AC42" s="1146">
        <f t="shared" ref="AC42:AE44" si="12">SUM(D42,G42,J42,M42,T42,W42,Z42)</f>
        <v>375</v>
      </c>
      <c r="AD42" s="1072">
        <f t="shared" si="12"/>
        <v>7271</v>
      </c>
      <c r="AE42" s="1082">
        <f t="shared" si="12"/>
        <v>21754</v>
      </c>
    </row>
    <row r="43" spans="2:31" ht="13.5" customHeight="1">
      <c r="B43" s="1217"/>
      <c r="C43" s="71" t="s">
        <v>41</v>
      </c>
      <c r="D43" s="1071">
        <v>11</v>
      </c>
      <c r="E43" s="1072">
        <v>805</v>
      </c>
      <c r="F43" s="1073">
        <v>2663</v>
      </c>
      <c r="G43" s="1071">
        <v>0</v>
      </c>
      <c r="H43" s="1072">
        <v>0</v>
      </c>
      <c r="I43" s="1074">
        <v>0</v>
      </c>
      <c r="J43" s="1075">
        <v>36</v>
      </c>
      <c r="K43" s="1072">
        <v>1008</v>
      </c>
      <c r="L43" s="1073">
        <v>4951</v>
      </c>
      <c r="M43" s="1071">
        <v>1</v>
      </c>
      <c r="N43" s="1072">
        <v>76</v>
      </c>
      <c r="O43" s="1074">
        <v>91</v>
      </c>
      <c r="P43" s="298"/>
      <c r="Q43" s="298"/>
      <c r="R43" s="1260"/>
      <c r="S43" s="302" t="s">
        <v>41</v>
      </c>
      <c r="T43" s="1071">
        <v>6</v>
      </c>
      <c r="U43" s="1072">
        <v>288</v>
      </c>
      <c r="V43" s="1073">
        <v>756</v>
      </c>
      <c r="W43" s="1071">
        <v>0</v>
      </c>
      <c r="X43" s="1072">
        <v>0</v>
      </c>
      <c r="Y43" s="1074">
        <v>0</v>
      </c>
      <c r="Z43" s="1075">
        <v>1</v>
      </c>
      <c r="AA43" s="1072">
        <v>40</v>
      </c>
      <c r="AB43" s="1145">
        <v>77</v>
      </c>
      <c r="AC43" s="1146">
        <f t="shared" si="12"/>
        <v>55</v>
      </c>
      <c r="AD43" s="1072">
        <f t="shared" si="12"/>
        <v>2217</v>
      </c>
      <c r="AE43" s="1074">
        <f t="shared" si="12"/>
        <v>8538</v>
      </c>
    </row>
    <row r="44" spans="2:31" ht="13.5" customHeight="1">
      <c r="B44" s="1217"/>
      <c r="C44" s="71" t="s">
        <v>42</v>
      </c>
      <c r="D44" s="1071">
        <v>2</v>
      </c>
      <c r="E44" s="1072">
        <v>27</v>
      </c>
      <c r="F44" s="1073">
        <v>27</v>
      </c>
      <c r="G44" s="1071"/>
      <c r="H44" s="1072"/>
      <c r="I44" s="1074"/>
      <c r="J44" s="1075">
        <v>7</v>
      </c>
      <c r="K44" s="1072">
        <v>2768</v>
      </c>
      <c r="L44" s="1073">
        <v>2768</v>
      </c>
      <c r="M44" s="1071"/>
      <c r="N44" s="1072"/>
      <c r="O44" s="1074"/>
      <c r="P44" s="298"/>
      <c r="Q44" s="298"/>
      <c r="R44" s="1260"/>
      <c r="S44" s="302" t="s">
        <v>42</v>
      </c>
      <c r="T44" s="1071"/>
      <c r="U44" s="1072"/>
      <c r="V44" s="1073"/>
      <c r="W44" s="1071"/>
      <c r="X44" s="1072"/>
      <c r="Y44" s="1074"/>
      <c r="Z44" s="1075"/>
      <c r="AA44" s="1072"/>
      <c r="AB44" s="1145"/>
      <c r="AC44" s="1147">
        <f t="shared" si="12"/>
        <v>9</v>
      </c>
      <c r="AD44" s="1072">
        <f t="shared" si="12"/>
        <v>2795</v>
      </c>
      <c r="AE44" s="1074">
        <f t="shared" si="12"/>
        <v>2795</v>
      </c>
    </row>
    <row r="45" spans="2:31" ht="13.5" customHeight="1">
      <c r="B45" s="1217"/>
      <c r="C45" s="11" t="s">
        <v>43</v>
      </c>
      <c r="D45" s="1091">
        <v>3</v>
      </c>
      <c r="E45" s="1092">
        <v>414</v>
      </c>
      <c r="F45" s="1093">
        <v>446</v>
      </c>
      <c r="G45" s="1091"/>
      <c r="H45" s="1092"/>
      <c r="I45" s="1094"/>
      <c r="J45" s="1095">
        <v>13</v>
      </c>
      <c r="K45" s="1092">
        <v>381</v>
      </c>
      <c r="L45" s="1093">
        <v>689</v>
      </c>
      <c r="M45" s="1091">
        <v>1</v>
      </c>
      <c r="N45" s="1092">
        <v>26</v>
      </c>
      <c r="O45" s="1094">
        <v>77</v>
      </c>
      <c r="P45" s="298"/>
      <c r="Q45" s="298"/>
      <c r="R45" s="1260"/>
      <c r="S45" s="303" t="s">
        <v>43</v>
      </c>
      <c r="T45" s="1091">
        <v>1</v>
      </c>
      <c r="U45" s="1092">
        <v>365</v>
      </c>
      <c r="V45" s="1093">
        <v>365</v>
      </c>
      <c r="W45" s="1091"/>
      <c r="X45" s="1092"/>
      <c r="Y45" s="1094"/>
      <c r="Z45" s="1095">
        <v>30</v>
      </c>
      <c r="AA45" s="1092">
        <v>1457</v>
      </c>
      <c r="AB45" s="1152">
        <v>1457</v>
      </c>
      <c r="AC45" s="1163">
        <f t="shared" ref="AC45:AE68" si="13">SUM(D45,G45,J45,M45,T45,W45,Z45)</f>
        <v>48</v>
      </c>
      <c r="AD45" s="1084">
        <f t="shared" ref="AD45:AD68" si="14">SUM(E45,H45,K45,N45,U45,X45,AA45)</f>
        <v>2643</v>
      </c>
      <c r="AE45" s="1082">
        <f t="shared" ref="AE45:AE68" si="15">SUM(F45,I45,L45,O45,V45,Y45,AB45)</f>
        <v>3034</v>
      </c>
    </row>
    <row r="46" spans="2:31" ht="13.5" customHeight="1">
      <c r="B46" s="1217"/>
      <c r="C46" s="71" t="s">
        <v>44</v>
      </c>
      <c r="D46" s="1071">
        <v>10</v>
      </c>
      <c r="E46" s="1072">
        <v>512</v>
      </c>
      <c r="F46" s="1073">
        <v>3362</v>
      </c>
      <c r="G46" s="1071"/>
      <c r="H46" s="1072"/>
      <c r="I46" s="1074"/>
      <c r="J46" s="1075">
        <v>20</v>
      </c>
      <c r="K46" s="1072">
        <v>952</v>
      </c>
      <c r="L46" s="1073">
        <v>2554</v>
      </c>
      <c r="M46" s="1071"/>
      <c r="N46" s="1072"/>
      <c r="O46" s="1074"/>
      <c r="P46" s="298"/>
      <c r="Q46" s="298"/>
      <c r="R46" s="1260"/>
      <c r="S46" s="302" t="s">
        <v>44</v>
      </c>
      <c r="T46" s="1071"/>
      <c r="U46" s="1072"/>
      <c r="V46" s="1073"/>
      <c r="W46" s="1071"/>
      <c r="X46" s="1072"/>
      <c r="Y46" s="1074"/>
      <c r="Z46" s="1075"/>
      <c r="AA46" s="1072"/>
      <c r="AB46" s="1145"/>
      <c r="AC46" s="1146">
        <f t="shared" si="13"/>
        <v>30</v>
      </c>
      <c r="AD46" s="1072">
        <f t="shared" si="14"/>
        <v>1464</v>
      </c>
      <c r="AE46" s="1074">
        <f t="shared" si="15"/>
        <v>5916</v>
      </c>
    </row>
    <row r="47" spans="2:31" ht="13.5" customHeight="1">
      <c r="B47" s="1217"/>
      <c r="C47" s="71" t="s">
        <v>45</v>
      </c>
      <c r="D47" s="1091">
        <v>7</v>
      </c>
      <c r="E47" s="1092">
        <v>111</v>
      </c>
      <c r="F47" s="1093">
        <v>847</v>
      </c>
      <c r="G47" s="1091"/>
      <c r="H47" s="1092"/>
      <c r="I47" s="1094"/>
      <c r="J47" s="1095">
        <v>100</v>
      </c>
      <c r="K47" s="1092">
        <v>1579</v>
      </c>
      <c r="L47" s="1093">
        <v>32713</v>
      </c>
      <c r="M47" s="1091">
        <v>4</v>
      </c>
      <c r="N47" s="1092">
        <v>43</v>
      </c>
      <c r="O47" s="1094">
        <v>723</v>
      </c>
      <c r="P47" s="298"/>
      <c r="Q47" s="298"/>
      <c r="R47" s="1260"/>
      <c r="S47" s="302" t="s">
        <v>45</v>
      </c>
      <c r="T47" s="1091">
        <v>4</v>
      </c>
      <c r="U47" s="1092">
        <v>141</v>
      </c>
      <c r="V47" s="1093">
        <v>1235</v>
      </c>
      <c r="W47" s="1091"/>
      <c r="X47" s="1092"/>
      <c r="Y47" s="1094"/>
      <c r="Z47" s="1095">
        <v>12</v>
      </c>
      <c r="AA47" s="1092">
        <v>359</v>
      </c>
      <c r="AB47" s="1152">
        <v>824</v>
      </c>
      <c r="AC47" s="1146">
        <f t="shared" si="13"/>
        <v>127</v>
      </c>
      <c r="AD47" s="1072">
        <f t="shared" si="14"/>
        <v>2233</v>
      </c>
      <c r="AE47" s="1074">
        <f t="shared" si="15"/>
        <v>36342</v>
      </c>
    </row>
    <row r="48" spans="2:31" ht="13.5" customHeight="1">
      <c r="B48" s="1217"/>
      <c r="C48" s="11" t="s">
        <v>46</v>
      </c>
      <c r="D48" s="1083">
        <v>68</v>
      </c>
      <c r="E48" s="1072">
        <v>2079</v>
      </c>
      <c r="F48" s="1081">
        <v>5716</v>
      </c>
      <c r="G48" s="1083"/>
      <c r="H48" s="1072"/>
      <c r="I48" s="1082"/>
      <c r="J48" s="1085">
        <v>474</v>
      </c>
      <c r="K48" s="1072">
        <v>6127</v>
      </c>
      <c r="L48" s="1081">
        <v>72924</v>
      </c>
      <c r="M48" s="1071">
        <v>123</v>
      </c>
      <c r="N48" s="1084">
        <v>493</v>
      </c>
      <c r="O48" s="1082">
        <v>9330</v>
      </c>
      <c r="P48" s="306"/>
      <c r="Q48" s="306"/>
      <c r="R48" s="1260"/>
      <c r="S48" s="303" t="s">
        <v>46</v>
      </c>
      <c r="T48" s="1083">
        <v>9</v>
      </c>
      <c r="U48" s="1072">
        <v>310</v>
      </c>
      <c r="V48" s="1081">
        <v>6053</v>
      </c>
      <c r="W48" s="1083">
        <v>6</v>
      </c>
      <c r="X48" s="1072">
        <v>1</v>
      </c>
      <c r="Y48" s="1082">
        <v>17</v>
      </c>
      <c r="Z48" s="1164"/>
      <c r="AA48" s="1165"/>
      <c r="AB48" s="1166"/>
      <c r="AC48" s="1146">
        <v>680</v>
      </c>
      <c r="AD48" s="1072">
        <v>9010</v>
      </c>
      <c r="AE48" s="1082">
        <v>94040</v>
      </c>
    </row>
    <row r="49" spans="2:41" ht="13.5" customHeight="1">
      <c r="B49" s="1217"/>
      <c r="C49" s="71" t="s">
        <v>47</v>
      </c>
      <c r="D49" s="1091">
        <v>10</v>
      </c>
      <c r="E49" s="1092">
        <v>135</v>
      </c>
      <c r="F49" s="1093">
        <v>204</v>
      </c>
      <c r="G49" s="1091">
        <v>0</v>
      </c>
      <c r="H49" s="1092">
        <v>0</v>
      </c>
      <c r="I49" s="1094">
        <v>0</v>
      </c>
      <c r="J49" s="1095">
        <v>10</v>
      </c>
      <c r="K49" s="1092">
        <v>570</v>
      </c>
      <c r="L49" s="1093">
        <v>750</v>
      </c>
      <c r="M49" s="1091">
        <v>0</v>
      </c>
      <c r="N49" s="1092">
        <v>0</v>
      </c>
      <c r="O49" s="1094">
        <v>0</v>
      </c>
      <c r="P49" s="298"/>
      <c r="Q49" s="298"/>
      <c r="R49" s="1260"/>
      <c r="S49" s="302" t="s">
        <v>47</v>
      </c>
      <c r="T49" s="1091">
        <v>0</v>
      </c>
      <c r="U49" s="1092">
        <v>0</v>
      </c>
      <c r="V49" s="1093">
        <v>0</v>
      </c>
      <c r="W49" s="1091">
        <v>0</v>
      </c>
      <c r="X49" s="1092">
        <v>0</v>
      </c>
      <c r="Y49" s="1094">
        <v>0</v>
      </c>
      <c r="Z49" s="1095">
        <v>0</v>
      </c>
      <c r="AA49" s="1092">
        <v>0</v>
      </c>
      <c r="AB49" s="1152">
        <v>0</v>
      </c>
      <c r="AC49" s="1146">
        <f t="shared" si="13"/>
        <v>20</v>
      </c>
      <c r="AD49" s="1072">
        <f t="shared" si="13"/>
        <v>705</v>
      </c>
      <c r="AE49" s="1074">
        <f t="shared" si="13"/>
        <v>954</v>
      </c>
    </row>
    <row r="50" spans="2:41" ht="13.5" customHeight="1">
      <c r="B50" s="1217"/>
      <c r="C50" s="11" t="s">
        <v>48</v>
      </c>
      <c r="D50" s="1083">
        <v>15</v>
      </c>
      <c r="E50" s="1084">
        <v>42</v>
      </c>
      <c r="F50" s="1081">
        <v>622</v>
      </c>
      <c r="G50" s="1083"/>
      <c r="H50" s="1084"/>
      <c r="I50" s="1082"/>
      <c r="J50" s="1085">
        <v>46</v>
      </c>
      <c r="K50" s="1084">
        <v>197</v>
      </c>
      <c r="L50" s="1081">
        <v>671</v>
      </c>
      <c r="M50" s="1083"/>
      <c r="N50" s="1084"/>
      <c r="O50" s="1082"/>
      <c r="P50" s="298"/>
      <c r="Q50" s="298"/>
      <c r="R50" s="1260"/>
      <c r="S50" s="303" t="s">
        <v>48</v>
      </c>
      <c r="T50" s="1083">
        <v>10</v>
      </c>
      <c r="U50" s="1084">
        <v>102</v>
      </c>
      <c r="V50" s="1081">
        <v>551</v>
      </c>
      <c r="W50" s="1083"/>
      <c r="X50" s="1084"/>
      <c r="Y50" s="1082"/>
      <c r="Z50" s="1085"/>
      <c r="AA50" s="1084"/>
      <c r="AB50" s="1148"/>
      <c r="AC50" s="1149">
        <f t="shared" si="13"/>
        <v>71</v>
      </c>
      <c r="AD50" s="1084">
        <f t="shared" si="13"/>
        <v>341</v>
      </c>
      <c r="AE50" s="1082">
        <f t="shared" si="13"/>
        <v>1844</v>
      </c>
    </row>
    <row r="51" spans="2:41" ht="13.5" customHeight="1">
      <c r="B51" s="1217"/>
      <c r="C51" s="68" t="s">
        <v>49</v>
      </c>
      <c r="D51" s="1071">
        <v>5</v>
      </c>
      <c r="E51" s="1072">
        <v>91</v>
      </c>
      <c r="F51" s="1081">
        <v>119</v>
      </c>
      <c r="G51" s="1071"/>
      <c r="H51" s="1072"/>
      <c r="I51" s="1082"/>
      <c r="J51" s="1075">
        <v>7</v>
      </c>
      <c r="K51" s="1072">
        <v>71</v>
      </c>
      <c r="L51" s="1081">
        <v>78</v>
      </c>
      <c r="M51" s="1071">
        <v>0</v>
      </c>
      <c r="N51" s="1072">
        <v>0</v>
      </c>
      <c r="O51" s="1082">
        <v>0</v>
      </c>
      <c r="P51" s="306"/>
      <c r="Q51" s="306"/>
      <c r="R51" s="1260"/>
      <c r="S51" s="311" t="s">
        <v>49</v>
      </c>
      <c r="T51" s="1071"/>
      <c r="U51" s="1072"/>
      <c r="V51" s="1081"/>
      <c r="W51" s="1071">
        <v>0</v>
      </c>
      <c r="X51" s="1072">
        <v>0</v>
      </c>
      <c r="Y51" s="1082">
        <v>0</v>
      </c>
      <c r="Z51" s="1075">
        <v>0</v>
      </c>
      <c r="AA51" s="1072">
        <v>0</v>
      </c>
      <c r="AB51" s="1148">
        <v>0</v>
      </c>
      <c r="AC51" s="1146">
        <f t="shared" si="13"/>
        <v>12</v>
      </c>
      <c r="AD51" s="1072">
        <f t="shared" si="13"/>
        <v>162</v>
      </c>
      <c r="AE51" s="1082">
        <f t="shared" si="13"/>
        <v>197</v>
      </c>
    </row>
    <row r="52" spans="2:41" ht="13.5" customHeight="1">
      <c r="B52" s="1218"/>
      <c r="C52" s="72" t="s">
        <v>50</v>
      </c>
      <c r="D52" s="1120"/>
      <c r="E52" s="1121"/>
      <c r="F52" s="1122"/>
      <c r="G52" s="1120"/>
      <c r="H52" s="1121"/>
      <c r="I52" s="1123"/>
      <c r="J52" s="1124">
        <v>3</v>
      </c>
      <c r="K52" s="1121">
        <v>82</v>
      </c>
      <c r="L52" s="1122">
        <v>82</v>
      </c>
      <c r="M52" s="1120"/>
      <c r="N52" s="1121"/>
      <c r="O52" s="1123"/>
      <c r="P52" s="298"/>
      <c r="Q52" s="298"/>
      <c r="R52" s="1261"/>
      <c r="S52" s="312" t="s">
        <v>50</v>
      </c>
      <c r="T52" s="1120"/>
      <c r="U52" s="1121"/>
      <c r="V52" s="1122"/>
      <c r="W52" s="1120"/>
      <c r="X52" s="1121"/>
      <c r="Y52" s="1123"/>
      <c r="Z52" s="1124">
        <v>3</v>
      </c>
      <c r="AA52" s="1121">
        <v>148</v>
      </c>
      <c r="AB52" s="1167">
        <v>148</v>
      </c>
      <c r="AC52" s="1168">
        <f t="shared" si="13"/>
        <v>6</v>
      </c>
      <c r="AD52" s="1126">
        <f t="shared" si="13"/>
        <v>230</v>
      </c>
      <c r="AE52" s="1128">
        <f t="shared" si="13"/>
        <v>230</v>
      </c>
    </row>
    <row r="53" spans="2:41" ht="13.5" customHeight="1">
      <c r="B53" s="1216" t="s">
        <v>51</v>
      </c>
      <c r="C53" s="70" t="s">
        <v>52</v>
      </c>
      <c r="D53" s="1066">
        <v>63</v>
      </c>
      <c r="E53" s="1067">
        <v>1138</v>
      </c>
      <c r="F53" s="1068">
        <v>2524</v>
      </c>
      <c r="G53" s="1066">
        <v>0</v>
      </c>
      <c r="H53" s="1067">
        <v>0</v>
      </c>
      <c r="I53" s="1069">
        <v>0</v>
      </c>
      <c r="J53" s="1070">
        <v>205</v>
      </c>
      <c r="K53" s="1067">
        <v>3458</v>
      </c>
      <c r="L53" s="1068">
        <v>8957</v>
      </c>
      <c r="M53" s="1066">
        <v>38</v>
      </c>
      <c r="N53" s="1067">
        <v>288</v>
      </c>
      <c r="O53" s="1069">
        <v>846</v>
      </c>
      <c r="P53" s="298"/>
      <c r="Q53" s="298"/>
      <c r="R53" s="1259" t="s">
        <v>51</v>
      </c>
      <c r="S53" s="313" t="s">
        <v>52</v>
      </c>
      <c r="T53" s="1066">
        <v>52</v>
      </c>
      <c r="U53" s="1067">
        <v>1015</v>
      </c>
      <c r="V53" s="1068">
        <v>2827</v>
      </c>
      <c r="W53" s="1066">
        <v>0</v>
      </c>
      <c r="X53" s="1067">
        <v>0</v>
      </c>
      <c r="Y53" s="1069">
        <v>0</v>
      </c>
      <c r="Z53" s="1070">
        <v>56</v>
      </c>
      <c r="AA53" s="1067">
        <v>1055</v>
      </c>
      <c r="AB53" s="1156">
        <v>2896</v>
      </c>
      <c r="AC53" s="1144">
        <f t="shared" si="13"/>
        <v>414</v>
      </c>
      <c r="AD53" s="1067">
        <f t="shared" si="13"/>
        <v>6954</v>
      </c>
      <c r="AE53" s="1069">
        <f t="shared" si="13"/>
        <v>18050</v>
      </c>
    </row>
    <row r="54" spans="2:41" ht="13.5" customHeight="1">
      <c r="B54" s="1217"/>
      <c r="C54" s="11" t="s">
        <v>53</v>
      </c>
      <c r="D54" s="1091">
        <v>2</v>
      </c>
      <c r="E54" s="1092">
        <v>33</v>
      </c>
      <c r="F54" s="1093">
        <v>123</v>
      </c>
      <c r="G54" s="1091">
        <v>0</v>
      </c>
      <c r="H54" s="1092"/>
      <c r="I54" s="1094"/>
      <c r="J54" s="1095">
        <v>67</v>
      </c>
      <c r="K54" s="1092">
        <v>1179</v>
      </c>
      <c r="L54" s="1093">
        <v>3404</v>
      </c>
      <c r="M54" s="1091">
        <v>7</v>
      </c>
      <c r="N54" s="1092">
        <v>135</v>
      </c>
      <c r="O54" s="1094">
        <v>177</v>
      </c>
      <c r="P54" s="298"/>
      <c r="Q54" s="298"/>
      <c r="R54" s="1260"/>
      <c r="S54" s="303" t="s">
        <v>53</v>
      </c>
      <c r="T54" s="1091">
        <v>3</v>
      </c>
      <c r="U54" s="1092">
        <v>364</v>
      </c>
      <c r="V54" s="1093">
        <v>2444</v>
      </c>
      <c r="W54" s="1091">
        <v>0</v>
      </c>
      <c r="X54" s="1092"/>
      <c r="Y54" s="1094"/>
      <c r="Z54" s="1095">
        <v>0</v>
      </c>
      <c r="AA54" s="1092"/>
      <c r="AB54" s="1152"/>
      <c r="AC54" s="1149">
        <f t="shared" si="13"/>
        <v>79</v>
      </c>
      <c r="AD54" s="1084">
        <f t="shared" si="14"/>
        <v>1711</v>
      </c>
      <c r="AE54" s="1082">
        <f t="shared" si="15"/>
        <v>6148</v>
      </c>
    </row>
    <row r="55" spans="2:41" ht="13.5" customHeight="1">
      <c r="B55" s="1217"/>
      <c r="C55" s="71" t="s">
        <v>54</v>
      </c>
      <c r="D55" s="1071">
        <v>52</v>
      </c>
      <c r="E55" s="1072">
        <v>2357</v>
      </c>
      <c r="F55" s="1073">
        <v>3123</v>
      </c>
      <c r="G55" s="1071">
        <v>0</v>
      </c>
      <c r="H55" s="1072">
        <v>0</v>
      </c>
      <c r="I55" s="1074">
        <v>0</v>
      </c>
      <c r="J55" s="1075">
        <v>145</v>
      </c>
      <c r="K55" s="1072">
        <f>371+127+4520</f>
        <v>5018</v>
      </c>
      <c r="L55" s="1073">
        <f>411+543+5310</f>
        <v>6264</v>
      </c>
      <c r="M55" s="1071">
        <v>3</v>
      </c>
      <c r="N55" s="1072">
        <v>124</v>
      </c>
      <c r="O55" s="1074">
        <v>124</v>
      </c>
      <c r="P55" s="298"/>
      <c r="Q55" s="298"/>
      <c r="R55" s="1260"/>
      <c r="S55" s="302" t="s">
        <v>54</v>
      </c>
      <c r="T55" s="1071">
        <v>3</v>
      </c>
      <c r="U55" s="1072">
        <v>121</v>
      </c>
      <c r="V55" s="1073">
        <v>553</v>
      </c>
      <c r="W55" s="1071">
        <v>0</v>
      </c>
      <c r="X55" s="1072">
        <v>0</v>
      </c>
      <c r="Y55" s="1074">
        <v>0</v>
      </c>
      <c r="Z55" s="1075">
        <f>2+3+23</f>
        <v>28</v>
      </c>
      <c r="AA55" s="1072">
        <f>388+325+778</f>
        <v>1491</v>
      </c>
      <c r="AB55" s="1145">
        <f>388+1883+979</f>
        <v>3250</v>
      </c>
      <c r="AC55" s="1146">
        <f t="shared" si="13"/>
        <v>231</v>
      </c>
      <c r="AD55" s="1072">
        <f t="shared" si="14"/>
        <v>9111</v>
      </c>
      <c r="AE55" s="1074">
        <f t="shared" si="15"/>
        <v>13314</v>
      </c>
    </row>
    <row r="56" spans="2:41" ht="13.5" customHeight="1">
      <c r="B56" s="1217"/>
      <c r="C56" s="71" t="s">
        <v>55</v>
      </c>
      <c r="D56" s="1071">
        <v>17</v>
      </c>
      <c r="E56" s="1072">
        <v>680</v>
      </c>
      <c r="F56" s="1073">
        <v>2766</v>
      </c>
      <c r="G56" s="1071"/>
      <c r="H56" s="1072"/>
      <c r="I56" s="1074"/>
      <c r="J56" s="1075">
        <v>85</v>
      </c>
      <c r="K56" s="1072">
        <v>1907</v>
      </c>
      <c r="L56" s="1073">
        <v>2881</v>
      </c>
      <c r="M56" s="1071">
        <v>13</v>
      </c>
      <c r="N56" s="1072">
        <v>173</v>
      </c>
      <c r="O56" s="1074">
        <v>448</v>
      </c>
      <c r="P56" s="298"/>
      <c r="Q56" s="298"/>
      <c r="R56" s="1260"/>
      <c r="S56" s="302" t="s">
        <v>55</v>
      </c>
      <c r="T56" s="1071">
        <v>9</v>
      </c>
      <c r="U56" s="1072">
        <v>922</v>
      </c>
      <c r="V56" s="1073">
        <v>6265</v>
      </c>
      <c r="W56" s="1071"/>
      <c r="X56" s="1072"/>
      <c r="Y56" s="1074"/>
      <c r="Z56" s="1075">
        <v>12</v>
      </c>
      <c r="AA56" s="1072">
        <v>363</v>
      </c>
      <c r="AB56" s="1145">
        <v>447</v>
      </c>
      <c r="AC56" s="1146">
        <f t="shared" si="13"/>
        <v>136</v>
      </c>
      <c r="AD56" s="1072">
        <f t="shared" si="14"/>
        <v>4045</v>
      </c>
      <c r="AE56" s="1074">
        <f t="shared" si="15"/>
        <v>12807</v>
      </c>
    </row>
    <row r="57" spans="2:41" ht="13.5" customHeight="1">
      <c r="B57" s="1217"/>
      <c r="C57" s="71" t="s">
        <v>56</v>
      </c>
      <c r="D57" s="1071">
        <v>295</v>
      </c>
      <c r="E57" s="1072">
        <v>30250</v>
      </c>
      <c r="F57" s="1073">
        <v>31365</v>
      </c>
      <c r="G57" s="1071">
        <v>33</v>
      </c>
      <c r="H57" s="1072">
        <v>2094</v>
      </c>
      <c r="I57" s="1074">
        <v>2356</v>
      </c>
      <c r="J57" s="1075">
        <v>119</v>
      </c>
      <c r="K57" s="1072">
        <v>3285</v>
      </c>
      <c r="L57" s="1073">
        <v>5276</v>
      </c>
      <c r="M57" s="1071">
        <v>6</v>
      </c>
      <c r="N57" s="1072">
        <v>234</v>
      </c>
      <c r="O57" s="1074">
        <v>598</v>
      </c>
      <c r="P57" s="298"/>
      <c r="Q57" s="298"/>
      <c r="R57" s="1260"/>
      <c r="S57" s="302" t="s">
        <v>56</v>
      </c>
      <c r="T57" s="1071">
        <v>27</v>
      </c>
      <c r="U57" s="1072">
        <v>1699</v>
      </c>
      <c r="V57" s="1073">
        <v>4104</v>
      </c>
      <c r="W57" s="1071">
        <v>0</v>
      </c>
      <c r="X57" s="1072">
        <v>0</v>
      </c>
      <c r="Y57" s="1074">
        <v>0</v>
      </c>
      <c r="Z57" s="1075">
        <v>42</v>
      </c>
      <c r="AA57" s="1072">
        <v>1199</v>
      </c>
      <c r="AB57" s="1145">
        <v>3634</v>
      </c>
      <c r="AC57" s="1146">
        <f t="shared" si="13"/>
        <v>522</v>
      </c>
      <c r="AD57" s="1072">
        <f t="shared" si="14"/>
        <v>38761</v>
      </c>
      <c r="AE57" s="1074">
        <f t="shared" si="15"/>
        <v>47333</v>
      </c>
    </row>
    <row r="58" spans="2:41" ht="13.5" customHeight="1">
      <c r="B58" s="1217"/>
      <c r="C58" s="71" t="s">
        <v>57</v>
      </c>
      <c r="D58" s="1071">
        <v>11</v>
      </c>
      <c r="E58" s="1072">
        <v>244</v>
      </c>
      <c r="F58" s="1073">
        <v>265</v>
      </c>
      <c r="G58" s="1071"/>
      <c r="H58" s="1072"/>
      <c r="I58" s="1074"/>
      <c r="J58" s="1075">
        <f>1+46</f>
        <v>47</v>
      </c>
      <c r="K58" s="1072">
        <f>29+989</f>
        <v>1018</v>
      </c>
      <c r="L58" s="1073">
        <f>864+2712</f>
        <v>3576</v>
      </c>
      <c r="M58" s="1071"/>
      <c r="N58" s="1072"/>
      <c r="O58" s="1074"/>
      <c r="P58" s="298"/>
      <c r="Q58" s="298"/>
      <c r="R58" s="1260"/>
      <c r="S58" s="302" t="s">
        <v>57</v>
      </c>
      <c r="T58" s="1071">
        <f>1+3</f>
        <v>4</v>
      </c>
      <c r="U58" s="1072">
        <f>192+119</f>
        <v>311</v>
      </c>
      <c r="V58" s="1073">
        <f>3627+150</f>
        <v>3777</v>
      </c>
      <c r="W58" s="1071"/>
      <c r="X58" s="1072"/>
      <c r="Y58" s="1074"/>
      <c r="Z58" s="1075">
        <f>5+1</f>
        <v>6</v>
      </c>
      <c r="AA58" s="1072">
        <f>149+53</f>
        <v>202</v>
      </c>
      <c r="AB58" s="1145">
        <f>562+320</f>
        <v>882</v>
      </c>
      <c r="AC58" s="1146">
        <f t="shared" si="13"/>
        <v>68</v>
      </c>
      <c r="AD58" s="1072">
        <f t="shared" si="14"/>
        <v>1775</v>
      </c>
      <c r="AE58" s="1074">
        <f t="shared" si="15"/>
        <v>8500</v>
      </c>
    </row>
    <row r="59" spans="2:41" ht="13.5" customHeight="1">
      <c r="B59" s="1217"/>
      <c r="C59" s="71" t="s">
        <v>58</v>
      </c>
      <c r="D59" s="1071">
        <v>18</v>
      </c>
      <c r="E59" s="1072">
        <v>973</v>
      </c>
      <c r="F59" s="1073">
        <v>1009</v>
      </c>
      <c r="G59" s="1071"/>
      <c r="H59" s="1072"/>
      <c r="I59" s="1074"/>
      <c r="J59" s="1075">
        <v>33</v>
      </c>
      <c r="K59" s="1072">
        <v>635</v>
      </c>
      <c r="L59" s="1073">
        <v>1877</v>
      </c>
      <c r="M59" s="1071"/>
      <c r="N59" s="1072"/>
      <c r="O59" s="1074"/>
      <c r="P59" s="298"/>
      <c r="Q59" s="298"/>
      <c r="R59" s="1260"/>
      <c r="S59" s="302" t="s">
        <v>58</v>
      </c>
      <c r="T59" s="1071"/>
      <c r="U59" s="1072"/>
      <c r="V59" s="1073"/>
      <c r="W59" s="1071"/>
      <c r="X59" s="1072"/>
      <c r="Y59" s="1074"/>
      <c r="Z59" s="1075">
        <v>83</v>
      </c>
      <c r="AA59" s="1072">
        <v>4013</v>
      </c>
      <c r="AB59" s="1145">
        <v>4526</v>
      </c>
      <c r="AC59" s="1146">
        <f t="shared" si="13"/>
        <v>134</v>
      </c>
      <c r="AD59" s="1072">
        <f t="shared" si="14"/>
        <v>5621</v>
      </c>
      <c r="AE59" s="1074">
        <f t="shared" si="15"/>
        <v>7412</v>
      </c>
    </row>
    <row r="60" spans="2:41" ht="13.5" customHeight="1">
      <c r="B60" s="1217"/>
      <c r="C60" s="71" t="s">
        <v>59</v>
      </c>
      <c r="D60" s="1071">
        <v>2</v>
      </c>
      <c r="E60" s="1072">
        <v>22</v>
      </c>
      <c r="F60" s="1073">
        <v>624</v>
      </c>
      <c r="G60" s="1071">
        <v>0</v>
      </c>
      <c r="H60" s="1072">
        <v>0</v>
      </c>
      <c r="I60" s="1074">
        <v>0</v>
      </c>
      <c r="J60" s="1075">
        <v>3</v>
      </c>
      <c r="K60" s="1072">
        <v>923</v>
      </c>
      <c r="L60" s="1073">
        <v>956</v>
      </c>
      <c r="M60" s="1071">
        <v>0</v>
      </c>
      <c r="N60" s="1072">
        <v>0</v>
      </c>
      <c r="O60" s="1074">
        <v>0</v>
      </c>
      <c r="P60" s="298"/>
      <c r="Q60" s="298"/>
      <c r="R60" s="1260"/>
      <c r="S60" s="302" t="s">
        <v>59</v>
      </c>
      <c r="T60" s="1071">
        <v>5</v>
      </c>
      <c r="U60" s="1072">
        <v>148</v>
      </c>
      <c r="V60" s="1073">
        <v>530</v>
      </c>
      <c r="W60" s="1071">
        <v>0</v>
      </c>
      <c r="X60" s="1072">
        <v>0</v>
      </c>
      <c r="Y60" s="1074">
        <v>0</v>
      </c>
      <c r="Z60" s="1075">
        <v>13</v>
      </c>
      <c r="AA60" s="1072">
        <v>2074</v>
      </c>
      <c r="AB60" s="1145">
        <v>2074</v>
      </c>
      <c r="AC60" s="1146">
        <f>SUM(D60,G60,J60,M60,T60,W60,Z60)</f>
        <v>23</v>
      </c>
      <c r="AD60" s="1072">
        <f>SUM(E60,H60,K60,N60,U60,X60,AA60)</f>
        <v>3167</v>
      </c>
      <c r="AE60" s="1074">
        <f>SUM(F60,I60,L60,O60,V60,Y60,AB60)</f>
        <v>4184</v>
      </c>
      <c r="AF60" s="22"/>
      <c r="AG60" s="22"/>
      <c r="AH60" s="22"/>
      <c r="AI60" s="22"/>
      <c r="AJ60" s="22"/>
      <c r="AK60" s="22"/>
      <c r="AL60" s="22"/>
      <c r="AM60" s="22"/>
      <c r="AN60" s="22"/>
      <c r="AO60" s="23"/>
    </row>
    <row r="61" spans="2:41" ht="13.5" customHeight="1">
      <c r="B61" s="1217"/>
      <c r="C61" s="71" t="s">
        <v>60</v>
      </c>
      <c r="D61" s="1091">
        <v>2</v>
      </c>
      <c r="E61" s="1092">
        <v>162</v>
      </c>
      <c r="F61" s="1093">
        <v>162</v>
      </c>
      <c r="G61" s="1091"/>
      <c r="H61" s="1092"/>
      <c r="I61" s="1094"/>
      <c r="J61" s="1095">
        <v>1</v>
      </c>
      <c r="K61" s="1092">
        <v>24</v>
      </c>
      <c r="L61" s="1093">
        <v>255</v>
      </c>
      <c r="M61" s="1091"/>
      <c r="N61" s="1092"/>
      <c r="O61" s="1094"/>
      <c r="P61" s="298"/>
      <c r="Q61" s="298"/>
      <c r="R61" s="1260"/>
      <c r="S61" s="302" t="s">
        <v>60</v>
      </c>
      <c r="T61" s="1091"/>
      <c r="U61" s="1092"/>
      <c r="V61" s="1093"/>
      <c r="W61" s="1091"/>
      <c r="X61" s="1092"/>
      <c r="Y61" s="1094"/>
      <c r="Z61" s="1095">
        <v>206</v>
      </c>
      <c r="AA61" s="1092">
        <v>2072</v>
      </c>
      <c r="AB61" s="1152">
        <v>2869</v>
      </c>
      <c r="AC61" s="1146">
        <f t="shared" si="13"/>
        <v>209</v>
      </c>
      <c r="AD61" s="1072">
        <f t="shared" si="14"/>
        <v>2258</v>
      </c>
      <c r="AE61" s="1074">
        <f t="shared" si="15"/>
        <v>3286</v>
      </c>
    </row>
    <row r="62" spans="2:41" ht="13.5" customHeight="1">
      <c r="B62" s="1217"/>
      <c r="C62" s="71" t="s">
        <v>61</v>
      </c>
      <c r="D62" s="1071">
        <v>7</v>
      </c>
      <c r="E62" s="1072">
        <v>201</v>
      </c>
      <c r="F62" s="1073">
        <v>201</v>
      </c>
      <c r="G62" s="1071">
        <v>0</v>
      </c>
      <c r="H62" s="1072">
        <v>0</v>
      </c>
      <c r="I62" s="1074">
        <v>0</v>
      </c>
      <c r="J62" s="1075">
        <v>31</v>
      </c>
      <c r="K62" s="1072">
        <v>1946</v>
      </c>
      <c r="L62" s="1073">
        <v>2021</v>
      </c>
      <c r="M62" s="1071"/>
      <c r="N62" s="1072"/>
      <c r="O62" s="1074"/>
      <c r="P62" s="298"/>
      <c r="Q62" s="298"/>
      <c r="R62" s="1260"/>
      <c r="S62" s="302" t="s">
        <v>61</v>
      </c>
      <c r="T62" s="1071"/>
      <c r="U62" s="1072"/>
      <c r="V62" s="1073"/>
      <c r="W62" s="1071"/>
      <c r="X62" s="1072"/>
      <c r="Y62" s="1074"/>
      <c r="Z62" s="1075">
        <v>2</v>
      </c>
      <c r="AA62" s="1072">
        <v>282</v>
      </c>
      <c r="AB62" s="1145">
        <v>282</v>
      </c>
      <c r="AC62" s="1146">
        <f t="shared" si="13"/>
        <v>40</v>
      </c>
      <c r="AD62" s="1072">
        <f t="shared" si="14"/>
        <v>2429</v>
      </c>
      <c r="AE62" s="1074">
        <f t="shared" si="15"/>
        <v>2504</v>
      </c>
    </row>
    <row r="63" spans="2:41" ht="13.5" customHeight="1">
      <c r="B63" s="1217"/>
      <c r="C63" s="71" t="s">
        <v>62</v>
      </c>
      <c r="D63" s="1091"/>
      <c r="E63" s="1092"/>
      <c r="F63" s="1093"/>
      <c r="G63" s="1091"/>
      <c r="H63" s="1092"/>
      <c r="I63" s="1094"/>
      <c r="J63" s="1095">
        <v>2</v>
      </c>
      <c r="K63" s="1092">
        <v>317</v>
      </c>
      <c r="L63" s="1093">
        <v>460</v>
      </c>
      <c r="M63" s="1091"/>
      <c r="N63" s="1092"/>
      <c r="O63" s="1094"/>
      <c r="P63" s="298"/>
      <c r="Q63" s="298"/>
      <c r="R63" s="1260"/>
      <c r="S63" s="302" t="s">
        <v>62</v>
      </c>
      <c r="T63" s="1091"/>
      <c r="U63" s="1092"/>
      <c r="V63" s="1093"/>
      <c r="W63" s="1091"/>
      <c r="X63" s="1092"/>
      <c r="Y63" s="1094"/>
      <c r="Z63" s="1095">
        <v>1</v>
      </c>
      <c r="AA63" s="1092">
        <v>79</v>
      </c>
      <c r="AB63" s="1152">
        <v>79</v>
      </c>
      <c r="AC63" s="1146">
        <f t="shared" si="13"/>
        <v>3</v>
      </c>
      <c r="AD63" s="1072">
        <f t="shared" si="14"/>
        <v>396</v>
      </c>
      <c r="AE63" s="1074">
        <f t="shared" si="15"/>
        <v>539</v>
      </c>
    </row>
    <row r="64" spans="2:41" ht="13.5" customHeight="1">
      <c r="B64" s="1217"/>
      <c r="C64" s="71" t="s">
        <v>63</v>
      </c>
      <c r="D64" s="1071">
        <v>21</v>
      </c>
      <c r="E64" s="1072">
        <v>14663</v>
      </c>
      <c r="F64" s="1073">
        <v>15065</v>
      </c>
      <c r="G64" s="1071"/>
      <c r="H64" s="1072"/>
      <c r="I64" s="1074"/>
      <c r="J64" s="1075">
        <v>102</v>
      </c>
      <c r="K64" s="1072">
        <v>4440</v>
      </c>
      <c r="L64" s="1073">
        <v>5835</v>
      </c>
      <c r="M64" s="1071"/>
      <c r="N64" s="1072"/>
      <c r="O64" s="1074"/>
      <c r="P64" s="298"/>
      <c r="Q64" s="298"/>
      <c r="R64" s="1260"/>
      <c r="S64" s="302" t="s">
        <v>63</v>
      </c>
      <c r="T64" s="1071"/>
      <c r="U64" s="1072"/>
      <c r="V64" s="1073"/>
      <c r="W64" s="1071"/>
      <c r="X64" s="1072"/>
      <c r="Y64" s="1074"/>
      <c r="Z64" s="1075">
        <v>8</v>
      </c>
      <c r="AA64" s="1072">
        <v>207</v>
      </c>
      <c r="AB64" s="1145">
        <v>303</v>
      </c>
      <c r="AC64" s="1146">
        <f t="shared" si="13"/>
        <v>131</v>
      </c>
      <c r="AD64" s="1072">
        <f t="shared" si="14"/>
        <v>19310</v>
      </c>
      <c r="AE64" s="1074">
        <f t="shared" si="15"/>
        <v>21203</v>
      </c>
    </row>
    <row r="65" spans="2:31" ht="13.5" customHeight="1">
      <c r="B65" s="1217"/>
      <c r="C65" s="71" t="s">
        <v>64</v>
      </c>
      <c r="D65" s="1071">
        <v>1</v>
      </c>
      <c r="E65" s="1072">
        <v>41</v>
      </c>
      <c r="F65" s="1073">
        <v>154</v>
      </c>
      <c r="G65" s="1071"/>
      <c r="H65" s="1072"/>
      <c r="I65" s="1074"/>
      <c r="J65" s="1075"/>
      <c r="K65" s="1072"/>
      <c r="L65" s="1073"/>
      <c r="M65" s="1071"/>
      <c r="N65" s="1072"/>
      <c r="O65" s="1074"/>
      <c r="P65" s="298"/>
      <c r="Q65" s="298"/>
      <c r="R65" s="1260"/>
      <c r="S65" s="302" t="s">
        <v>64</v>
      </c>
      <c r="T65" s="1071">
        <v>1</v>
      </c>
      <c r="U65" s="1072">
        <v>307</v>
      </c>
      <c r="V65" s="1073">
        <v>1293</v>
      </c>
      <c r="W65" s="1071"/>
      <c r="X65" s="1072"/>
      <c r="Y65" s="1074"/>
      <c r="Z65" s="1075"/>
      <c r="AA65" s="1072"/>
      <c r="AB65" s="1145"/>
      <c r="AC65" s="1146">
        <f t="shared" si="13"/>
        <v>2</v>
      </c>
      <c r="AD65" s="1072">
        <f t="shared" si="14"/>
        <v>348</v>
      </c>
      <c r="AE65" s="1074">
        <f t="shared" si="15"/>
        <v>1447</v>
      </c>
    </row>
    <row r="66" spans="2:31" ht="13.5" customHeight="1">
      <c r="B66" s="1217"/>
      <c r="C66" s="71" t="s">
        <v>65</v>
      </c>
      <c r="D66" s="1091">
        <v>42</v>
      </c>
      <c r="E66" s="1092">
        <v>43</v>
      </c>
      <c r="F66" s="1093">
        <v>324</v>
      </c>
      <c r="G66" s="1091"/>
      <c r="H66" s="1092"/>
      <c r="I66" s="1094"/>
      <c r="J66" s="1095">
        <v>0</v>
      </c>
      <c r="K66" s="1092">
        <v>0</v>
      </c>
      <c r="L66" s="1093">
        <v>0</v>
      </c>
      <c r="M66" s="1091">
        <v>10</v>
      </c>
      <c r="N66" s="1092">
        <v>12</v>
      </c>
      <c r="O66" s="1094">
        <v>85</v>
      </c>
      <c r="P66" s="298"/>
      <c r="Q66" s="298"/>
      <c r="R66" s="1260"/>
      <c r="S66" s="302" t="s">
        <v>65</v>
      </c>
      <c r="T66" s="1091">
        <v>3</v>
      </c>
      <c r="U66" s="1092">
        <v>14</v>
      </c>
      <c r="V66" s="1093">
        <v>25</v>
      </c>
      <c r="W66" s="1091">
        <v>0</v>
      </c>
      <c r="X66" s="1092">
        <v>0</v>
      </c>
      <c r="Y66" s="1094">
        <v>0</v>
      </c>
      <c r="Z66" s="1095">
        <v>0</v>
      </c>
      <c r="AA66" s="1092">
        <v>0</v>
      </c>
      <c r="AB66" s="1152">
        <v>0</v>
      </c>
      <c r="AC66" s="1146">
        <f t="shared" si="13"/>
        <v>55</v>
      </c>
      <c r="AD66" s="1072">
        <f t="shared" si="14"/>
        <v>69</v>
      </c>
      <c r="AE66" s="1074">
        <f t="shared" si="15"/>
        <v>434</v>
      </c>
    </row>
    <row r="67" spans="2:31" ht="13.5" customHeight="1">
      <c r="B67" s="1218"/>
      <c r="C67" s="72" t="s">
        <v>66</v>
      </c>
      <c r="D67" s="1125">
        <v>2</v>
      </c>
      <c r="E67" s="1126">
        <v>51</v>
      </c>
      <c r="F67" s="1127">
        <v>1553</v>
      </c>
      <c r="G67" s="1125"/>
      <c r="H67" s="1126"/>
      <c r="I67" s="1128"/>
      <c r="J67" s="1129">
        <v>5</v>
      </c>
      <c r="K67" s="1126">
        <v>832</v>
      </c>
      <c r="L67" s="1127">
        <v>1185</v>
      </c>
      <c r="M67" s="1125"/>
      <c r="N67" s="1126"/>
      <c r="O67" s="1128"/>
      <c r="P67" s="298"/>
      <c r="Q67" s="298"/>
      <c r="R67" s="1261"/>
      <c r="S67" s="312" t="s">
        <v>66</v>
      </c>
      <c r="T67" s="1125"/>
      <c r="U67" s="1126"/>
      <c r="V67" s="1127"/>
      <c r="W67" s="1125"/>
      <c r="X67" s="1126"/>
      <c r="Y67" s="1128"/>
      <c r="Z67" s="1129"/>
      <c r="AA67" s="1126"/>
      <c r="AB67" s="1169"/>
      <c r="AC67" s="1168">
        <f t="shared" si="13"/>
        <v>7</v>
      </c>
      <c r="AD67" s="1126">
        <f t="shared" si="14"/>
        <v>883</v>
      </c>
      <c r="AE67" s="1128">
        <f t="shared" si="15"/>
        <v>2738</v>
      </c>
    </row>
    <row r="68" spans="2:31" ht="13.5" customHeight="1">
      <c r="B68" s="1222" t="s">
        <v>67</v>
      </c>
      <c r="C68" s="1238"/>
      <c r="D68" s="1130">
        <f>SUM(D5:D67)</f>
        <v>2113</v>
      </c>
      <c r="E68" s="1131">
        <f>SUM(E5:E67)</f>
        <v>102884</v>
      </c>
      <c r="F68" s="1132">
        <f>SUM(F5:F67)</f>
        <v>220219</v>
      </c>
      <c r="G68" s="1130">
        <f t="shared" ref="G68:AB68" si="16">SUM(G5:G67)</f>
        <v>58</v>
      </c>
      <c r="H68" s="1131">
        <f t="shared" si="16"/>
        <v>2343</v>
      </c>
      <c r="I68" s="1132">
        <f t="shared" si="16"/>
        <v>2952</v>
      </c>
      <c r="J68" s="1130">
        <f t="shared" si="16"/>
        <v>4834</v>
      </c>
      <c r="K68" s="1131">
        <f t="shared" si="16"/>
        <v>134589</v>
      </c>
      <c r="L68" s="1132">
        <f t="shared" si="16"/>
        <v>362921</v>
      </c>
      <c r="M68" s="1133">
        <f t="shared" si="16"/>
        <v>379</v>
      </c>
      <c r="N68" s="1134">
        <f t="shared" si="16"/>
        <v>3869</v>
      </c>
      <c r="O68" s="1135">
        <f t="shared" si="16"/>
        <v>17415</v>
      </c>
      <c r="P68" s="298"/>
      <c r="Q68" s="298"/>
      <c r="R68" s="1257" t="s">
        <v>67</v>
      </c>
      <c r="S68" s="1262"/>
      <c r="T68" s="1130">
        <f t="shared" si="16"/>
        <v>957</v>
      </c>
      <c r="U68" s="1131">
        <f t="shared" si="16"/>
        <v>41830</v>
      </c>
      <c r="V68" s="1132">
        <f t="shared" si="16"/>
        <v>191923</v>
      </c>
      <c r="W68" s="1130">
        <f t="shared" si="16"/>
        <v>57</v>
      </c>
      <c r="X68" s="1131">
        <f t="shared" si="16"/>
        <v>2447</v>
      </c>
      <c r="Y68" s="1132">
        <f t="shared" si="16"/>
        <v>4849</v>
      </c>
      <c r="Z68" s="1130">
        <f t="shared" si="16"/>
        <v>2203</v>
      </c>
      <c r="AA68" s="1131">
        <f t="shared" si="16"/>
        <v>98129</v>
      </c>
      <c r="AB68" s="1170">
        <f t="shared" si="16"/>
        <v>155734</v>
      </c>
      <c r="AC68" s="1171">
        <f t="shared" si="13"/>
        <v>10601</v>
      </c>
      <c r="AD68" s="1131">
        <f t="shared" si="14"/>
        <v>386091</v>
      </c>
      <c r="AE68" s="1135">
        <f t="shared" si="15"/>
        <v>956013</v>
      </c>
    </row>
    <row r="69" spans="2:31" ht="13.5" customHeight="1">
      <c r="B69" s="6" t="s">
        <v>197</v>
      </c>
      <c r="C69" s="6"/>
      <c r="D69" s="6"/>
      <c r="E69" s="1263" t="s">
        <v>1923</v>
      </c>
      <c r="F69" s="1263"/>
      <c r="G69" s="1263"/>
      <c r="H69" s="1263"/>
      <c r="I69" s="1263"/>
      <c r="J69" s="1263"/>
      <c r="K69" s="1263"/>
      <c r="L69" s="1263"/>
      <c r="M69" s="1263"/>
      <c r="N69" s="1263"/>
      <c r="O69" s="1263"/>
      <c r="R69" s="6" t="s">
        <v>199</v>
      </c>
      <c r="S69" s="6"/>
      <c r="T69" s="6" t="s">
        <v>200</v>
      </c>
      <c r="U69" s="6"/>
      <c r="V69" s="62"/>
      <c r="W69" s="62"/>
      <c r="X69" s="62"/>
      <c r="Y69" s="62"/>
      <c r="Z69" s="62"/>
      <c r="AA69" s="62"/>
      <c r="AB69" s="62"/>
      <c r="AC69" s="62"/>
      <c r="AD69" s="62"/>
      <c r="AE69" s="62"/>
    </row>
    <row r="70" spans="2:31" ht="13.5" customHeight="1">
      <c r="B70" s="6"/>
      <c r="C70" s="6"/>
      <c r="D70" s="6"/>
      <c r="E70" s="1264"/>
      <c r="F70" s="1264"/>
      <c r="G70" s="1264"/>
      <c r="H70" s="1264"/>
      <c r="I70" s="1264"/>
      <c r="J70" s="1264"/>
      <c r="K70" s="1264"/>
      <c r="L70" s="1264"/>
      <c r="M70" s="1264"/>
      <c r="N70" s="1264"/>
      <c r="O70" s="1264"/>
      <c r="R70" s="6" t="s">
        <v>201</v>
      </c>
      <c r="S70" s="6"/>
      <c r="T70" s="6" t="s">
        <v>202</v>
      </c>
      <c r="U70" s="6"/>
      <c r="V70" s="74"/>
      <c r="W70" s="74"/>
      <c r="X70" s="74"/>
      <c r="Y70" s="74"/>
      <c r="Z70" s="74"/>
      <c r="AA70" s="74"/>
      <c r="AB70" s="74"/>
      <c r="AC70" s="74"/>
      <c r="AD70" s="74"/>
      <c r="AE70" s="74"/>
    </row>
    <row r="71" spans="2:31" ht="13.5" customHeight="1">
      <c r="B71" s="6" t="s">
        <v>198</v>
      </c>
      <c r="C71" s="6"/>
      <c r="D71" s="6"/>
      <c r="E71" s="1265" t="s">
        <v>878</v>
      </c>
      <c r="F71" s="1265"/>
      <c r="G71" s="1265"/>
      <c r="H71" s="1265"/>
      <c r="I71" s="1265"/>
      <c r="J71" s="1265"/>
      <c r="K71" s="1265"/>
      <c r="L71" s="1265"/>
      <c r="M71" s="1265"/>
      <c r="N71" s="1265"/>
      <c r="O71" s="1265"/>
      <c r="R71" s="6" t="s">
        <v>203</v>
      </c>
      <c r="S71" s="6"/>
      <c r="T71" s="6" t="s">
        <v>876</v>
      </c>
      <c r="U71" s="6"/>
      <c r="V71" s="74"/>
      <c r="W71" s="74"/>
      <c r="X71" s="74"/>
      <c r="Y71" s="74"/>
      <c r="Z71" s="74"/>
      <c r="AA71" s="74"/>
      <c r="AB71" s="74"/>
      <c r="AC71" s="74"/>
      <c r="AD71" s="74"/>
      <c r="AE71" s="74"/>
    </row>
    <row r="72" spans="2:31" ht="13.5" customHeight="1">
      <c r="B72" s="6"/>
      <c r="C72" s="6"/>
      <c r="D72" s="6"/>
      <c r="E72" s="1265"/>
      <c r="F72" s="1265"/>
      <c r="G72" s="1265"/>
      <c r="H72" s="1265"/>
      <c r="I72" s="1265"/>
      <c r="J72" s="1265"/>
      <c r="K72" s="1265"/>
      <c r="L72" s="1265"/>
      <c r="M72" s="1265"/>
      <c r="N72" s="1265"/>
      <c r="O72" s="1265"/>
      <c r="R72" s="6"/>
      <c r="S72" s="6"/>
      <c r="T72" s="6"/>
      <c r="U72" s="6"/>
      <c r="V72" s="1246"/>
      <c r="W72" s="1246"/>
      <c r="X72" s="1246"/>
      <c r="Y72" s="1246"/>
      <c r="Z72" s="1246"/>
      <c r="AA72" s="1246"/>
      <c r="AB72" s="1246"/>
      <c r="AC72" s="1246"/>
      <c r="AD72" s="1246"/>
      <c r="AE72" s="1246"/>
    </row>
    <row r="73" spans="2:31" ht="13.5" customHeight="1">
      <c r="C73" s="5"/>
      <c r="E73" s="61"/>
      <c r="F73" s="61"/>
      <c r="G73" s="61"/>
      <c r="H73" s="61"/>
      <c r="I73" s="61"/>
      <c r="J73" s="61"/>
      <c r="K73" s="61"/>
      <c r="L73" s="61"/>
      <c r="M73" s="61"/>
      <c r="N73" s="61"/>
      <c r="O73" s="61"/>
      <c r="S73" s="5"/>
    </row>
    <row r="74" spans="2:31" ht="12.75" customHeight="1"/>
    <row r="75" spans="2:31" ht="12.75" customHeight="1"/>
    <row r="76" spans="2:31" ht="12.75" customHeight="1"/>
    <row r="77" spans="2:31" ht="12.75" customHeight="1"/>
  </sheetData>
  <mergeCells count="27">
    <mergeCell ref="B2:C4"/>
    <mergeCell ref="AC2:AE3"/>
    <mergeCell ref="D3:F3"/>
    <mergeCell ref="G3:I3"/>
    <mergeCell ref="J3:L3"/>
    <mergeCell ref="M3:O3"/>
    <mergeCell ref="T3:V3"/>
    <mergeCell ref="W3:Y3"/>
    <mergeCell ref="Z3:AB3"/>
    <mergeCell ref="B41:B52"/>
    <mergeCell ref="B53:B67"/>
    <mergeCell ref="B68:C68"/>
    <mergeCell ref="B5:C5"/>
    <mergeCell ref="B6:B18"/>
    <mergeCell ref="B19:B40"/>
    <mergeCell ref="V72:AE72"/>
    <mergeCell ref="D2:O2"/>
    <mergeCell ref="R2:S4"/>
    <mergeCell ref="T2:AB2"/>
    <mergeCell ref="R5:S5"/>
    <mergeCell ref="R6:R18"/>
    <mergeCell ref="R19:R40"/>
    <mergeCell ref="R41:R52"/>
    <mergeCell ref="R53:R67"/>
    <mergeCell ref="R68:S68"/>
    <mergeCell ref="E69:O70"/>
    <mergeCell ref="E71:O72"/>
  </mergeCells>
  <phoneticPr fontId="4"/>
  <printOptions horizontalCentered="1"/>
  <pageMargins left="0.59055118110236227" right="0.59055118110236227" top="0.59055118110236227" bottom="0.59055118110236227" header="0.31496062992125984" footer="0.31496062992125984"/>
  <pageSetup paperSize="9" scale="85" fitToWidth="2" orientation="portrait" r:id="rId1"/>
  <colBreaks count="1" manualBreakCount="1">
    <brk id="16" max="7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N80"/>
  <sheetViews>
    <sheetView view="pageBreakPreview" zoomScaleNormal="100" zoomScaleSheetLayoutView="100" workbookViewId="0">
      <pane xSplit="17" ySplit="4" topLeftCell="T5" activePane="bottomRight" state="frozen"/>
      <selection activeCell="R48" sqref="R48"/>
      <selection pane="topRight" activeCell="R48" sqref="R48"/>
      <selection pane="bottomLeft" activeCell="R48" sqref="R48"/>
      <selection pane="bottomRight" activeCell="Q13" sqref="Q13"/>
    </sheetView>
  </sheetViews>
  <sheetFormatPr defaultRowHeight="13.5"/>
  <cols>
    <col min="1" max="1" width="1" style="315" customWidth="1"/>
    <col min="2" max="2" width="2.75" style="315" customWidth="1"/>
    <col min="3" max="3" width="8.375" style="315" customWidth="1"/>
    <col min="4" max="18" width="5.625" style="315" customWidth="1"/>
    <col min="19" max="19" width="8.375" style="315" customWidth="1"/>
    <col min="20" max="20" width="0.875" style="315" customWidth="1"/>
    <col min="21" max="21" width="2.75" style="315" customWidth="1"/>
    <col min="22" max="22" width="8.375" style="315" customWidth="1"/>
    <col min="23" max="40" width="5.625" style="315" customWidth="1"/>
    <col min="41" max="41" width="1" style="315" customWidth="1"/>
    <col min="42" max="16384" width="9" style="315"/>
  </cols>
  <sheetData>
    <row r="1" spans="2:40" ht="18" customHeight="1">
      <c r="B1" s="295" t="s">
        <v>1755</v>
      </c>
      <c r="C1" s="295"/>
      <c r="D1" s="295"/>
      <c r="E1" s="295"/>
      <c r="F1" s="295"/>
      <c r="G1" s="295"/>
      <c r="H1" s="295"/>
      <c r="I1" s="295"/>
      <c r="J1" s="295"/>
      <c r="K1" s="295"/>
      <c r="L1" s="295"/>
      <c r="M1" s="295"/>
      <c r="N1" s="295"/>
      <c r="O1" s="295"/>
      <c r="P1" s="295"/>
      <c r="Q1" s="295"/>
      <c r="R1" s="295"/>
      <c r="S1" s="296"/>
      <c r="T1" s="296"/>
      <c r="U1" s="295"/>
      <c r="V1" s="295"/>
      <c r="W1" s="295"/>
      <c r="X1" s="295"/>
      <c r="Y1" s="295"/>
      <c r="Z1" s="295"/>
      <c r="AA1" s="295"/>
      <c r="AB1" s="295"/>
      <c r="AC1" s="295"/>
      <c r="AD1" s="295"/>
      <c r="AE1" s="295"/>
      <c r="AF1" s="295"/>
      <c r="AG1" s="295"/>
      <c r="AH1" s="295"/>
      <c r="AI1" s="295"/>
      <c r="AJ1" s="295"/>
      <c r="AK1" s="295"/>
      <c r="AL1" s="295"/>
      <c r="AM1" s="295"/>
      <c r="AN1" s="295"/>
    </row>
    <row r="2" spans="2:40" ht="13.5" customHeight="1">
      <c r="B2" s="1275"/>
      <c r="C2" s="1276"/>
      <c r="D2" s="1275" t="s">
        <v>91</v>
      </c>
      <c r="E2" s="1276"/>
      <c r="F2" s="1283"/>
      <c r="G2" s="1275" t="s">
        <v>92</v>
      </c>
      <c r="H2" s="1276"/>
      <c r="I2" s="1283"/>
      <c r="J2" s="1275" t="s">
        <v>93</v>
      </c>
      <c r="K2" s="1276"/>
      <c r="L2" s="1283"/>
      <c r="M2" s="1275" t="s">
        <v>94</v>
      </c>
      <c r="N2" s="1276"/>
      <c r="O2" s="1283"/>
      <c r="P2" s="1275" t="s">
        <v>95</v>
      </c>
      <c r="Q2" s="1276"/>
      <c r="R2" s="1283"/>
      <c r="S2" s="316"/>
      <c r="T2" s="317"/>
      <c r="U2" s="1275"/>
      <c r="V2" s="1276"/>
      <c r="W2" s="1275" t="s">
        <v>261</v>
      </c>
      <c r="X2" s="1276"/>
      <c r="Y2" s="1283"/>
      <c r="Z2" s="1275" t="s">
        <v>96</v>
      </c>
      <c r="AA2" s="1276"/>
      <c r="AB2" s="1283"/>
      <c r="AC2" s="1280" t="s">
        <v>97</v>
      </c>
      <c r="AD2" s="1281"/>
      <c r="AE2" s="1281"/>
      <c r="AF2" s="1281"/>
      <c r="AG2" s="1281"/>
      <c r="AH2" s="1281"/>
      <c r="AI2" s="1281"/>
      <c r="AJ2" s="1281"/>
      <c r="AK2" s="1281"/>
      <c r="AL2" s="1281"/>
      <c r="AM2" s="1281"/>
      <c r="AN2" s="1282"/>
    </row>
    <row r="3" spans="2:40" ht="13.5" customHeight="1">
      <c r="B3" s="1277"/>
      <c r="C3" s="1278"/>
      <c r="D3" s="1257"/>
      <c r="E3" s="1262"/>
      <c r="F3" s="1284"/>
      <c r="G3" s="1257"/>
      <c r="H3" s="1262"/>
      <c r="I3" s="1284"/>
      <c r="J3" s="1257"/>
      <c r="K3" s="1262"/>
      <c r="L3" s="1284"/>
      <c r="M3" s="1257"/>
      <c r="N3" s="1262"/>
      <c r="O3" s="1284"/>
      <c r="P3" s="1257"/>
      <c r="Q3" s="1262"/>
      <c r="R3" s="1284"/>
      <c r="S3" s="316"/>
      <c r="T3" s="317"/>
      <c r="U3" s="1277"/>
      <c r="V3" s="1278"/>
      <c r="W3" s="1257"/>
      <c r="X3" s="1262"/>
      <c r="Y3" s="1284"/>
      <c r="Z3" s="1257"/>
      <c r="AA3" s="1262"/>
      <c r="AB3" s="1284"/>
      <c r="AC3" s="1280" t="s">
        <v>98</v>
      </c>
      <c r="AD3" s="1281"/>
      <c r="AE3" s="1282"/>
      <c r="AF3" s="1280" t="s">
        <v>99</v>
      </c>
      <c r="AG3" s="1281"/>
      <c r="AH3" s="1282"/>
      <c r="AI3" s="1281" t="s">
        <v>100</v>
      </c>
      <c r="AJ3" s="1281"/>
      <c r="AK3" s="1281"/>
      <c r="AL3" s="1280" t="s">
        <v>101</v>
      </c>
      <c r="AM3" s="1281"/>
      <c r="AN3" s="1282"/>
    </row>
    <row r="4" spans="2:40" ht="13.5" customHeight="1">
      <c r="B4" s="1257"/>
      <c r="C4" s="1262"/>
      <c r="D4" s="319" t="s">
        <v>88</v>
      </c>
      <c r="E4" s="320" t="s">
        <v>89</v>
      </c>
      <c r="F4" s="321" t="s">
        <v>90</v>
      </c>
      <c r="G4" s="319" t="s">
        <v>88</v>
      </c>
      <c r="H4" s="320" t="s">
        <v>89</v>
      </c>
      <c r="I4" s="321" t="s">
        <v>90</v>
      </c>
      <c r="J4" s="319" t="s">
        <v>88</v>
      </c>
      <c r="K4" s="320" t="s">
        <v>89</v>
      </c>
      <c r="L4" s="321" t="s">
        <v>90</v>
      </c>
      <c r="M4" s="319" t="s">
        <v>88</v>
      </c>
      <c r="N4" s="320" t="s">
        <v>89</v>
      </c>
      <c r="O4" s="321" t="s">
        <v>90</v>
      </c>
      <c r="P4" s="319" t="s">
        <v>88</v>
      </c>
      <c r="Q4" s="320" t="s">
        <v>89</v>
      </c>
      <c r="R4" s="321" t="s">
        <v>90</v>
      </c>
      <c r="S4" s="316"/>
      <c r="T4" s="317"/>
      <c r="U4" s="1257"/>
      <c r="V4" s="1262"/>
      <c r="W4" s="319" t="s">
        <v>88</v>
      </c>
      <c r="X4" s="320" t="s">
        <v>89</v>
      </c>
      <c r="Y4" s="321" t="s">
        <v>90</v>
      </c>
      <c r="Z4" s="319" t="s">
        <v>88</v>
      </c>
      <c r="AA4" s="320" t="s">
        <v>89</v>
      </c>
      <c r="AB4" s="321" t="s">
        <v>90</v>
      </c>
      <c r="AC4" s="319" t="s">
        <v>88</v>
      </c>
      <c r="AD4" s="320" t="s">
        <v>89</v>
      </c>
      <c r="AE4" s="321" t="s">
        <v>90</v>
      </c>
      <c r="AF4" s="319" t="s">
        <v>88</v>
      </c>
      <c r="AG4" s="320" t="s">
        <v>89</v>
      </c>
      <c r="AH4" s="321" t="s">
        <v>90</v>
      </c>
      <c r="AI4" s="319" t="s">
        <v>88</v>
      </c>
      <c r="AJ4" s="320" t="s">
        <v>89</v>
      </c>
      <c r="AK4" s="322" t="s">
        <v>90</v>
      </c>
      <c r="AL4" s="319" t="s">
        <v>88</v>
      </c>
      <c r="AM4" s="320" t="s">
        <v>89</v>
      </c>
      <c r="AN4" s="321" t="s">
        <v>90</v>
      </c>
    </row>
    <row r="5" spans="2:40" ht="13.5" customHeight="1">
      <c r="B5" s="1279" t="s">
        <v>0</v>
      </c>
      <c r="C5" s="1280"/>
      <c r="D5" s="195">
        <v>20</v>
      </c>
      <c r="E5" s="226">
        <v>343</v>
      </c>
      <c r="F5" s="226">
        <v>345</v>
      </c>
      <c r="G5" s="195">
        <v>1</v>
      </c>
      <c r="H5" s="226">
        <v>11</v>
      </c>
      <c r="I5" s="226">
        <v>11</v>
      </c>
      <c r="J5" s="195">
        <v>27</v>
      </c>
      <c r="K5" s="226">
        <v>725</v>
      </c>
      <c r="L5" s="226">
        <v>2184</v>
      </c>
      <c r="M5" s="195">
        <v>1</v>
      </c>
      <c r="N5" s="226">
        <v>13</v>
      </c>
      <c r="O5" s="226">
        <v>28</v>
      </c>
      <c r="P5" s="195">
        <v>204</v>
      </c>
      <c r="Q5" s="226">
        <v>6035</v>
      </c>
      <c r="R5" s="196">
        <v>33867</v>
      </c>
      <c r="S5" s="298"/>
      <c r="T5" s="317"/>
      <c r="U5" s="1279" t="s">
        <v>0</v>
      </c>
      <c r="V5" s="1280"/>
      <c r="W5" s="195">
        <v>3</v>
      </c>
      <c r="X5" s="226">
        <v>641</v>
      </c>
      <c r="Y5" s="226">
        <v>641</v>
      </c>
      <c r="Z5" s="195">
        <v>12</v>
      </c>
      <c r="AA5" s="226">
        <v>212</v>
      </c>
      <c r="AB5" s="226">
        <v>668</v>
      </c>
      <c r="AC5" s="195">
        <v>40</v>
      </c>
      <c r="AD5" s="226">
        <v>1900</v>
      </c>
      <c r="AE5" s="226">
        <v>4011</v>
      </c>
      <c r="AF5" s="195"/>
      <c r="AG5" s="226"/>
      <c r="AH5" s="226"/>
      <c r="AI5" s="195"/>
      <c r="AJ5" s="226"/>
      <c r="AK5" s="226"/>
      <c r="AL5" s="195">
        <v>151</v>
      </c>
      <c r="AM5" s="226">
        <v>16758</v>
      </c>
      <c r="AN5" s="196">
        <v>17457</v>
      </c>
    </row>
    <row r="6" spans="2:40" ht="13.5" customHeight="1">
      <c r="B6" s="1258" t="s">
        <v>1</v>
      </c>
      <c r="C6" s="299" t="s">
        <v>2</v>
      </c>
      <c r="D6" s="162">
        <v>85</v>
      </c>
      <c r="E6" s="146">
        <v>3288</v>
      </c>
      <c r="F6" s="314">
        <v>9635</v>
      </c>
      <c r="G6" s="162">
        <v>4</v>
      </c>
      <c r="H6" s="146">
        <v>79</v>
      </c>
      <c r="I6" s="167">
        <v>402</v>
      </c>
      <c r="J6" s="161">
        <v>92</v>
      </c>
      <c r="K6" s="146">
        <v>4550</v>
      </c>
      <c r="L6" s="314">
        <v>8841</v>
      </c>
      <c r="M6" s="162">
        <v>2</v>
      </c>
      <c r="N6" s="146">
        <v>91</v>
      </c>
      <c r="O6" s="167">
        <v>562</v>
      </c>
      <c r="P6" s="161">
        <v>16</v>
      </c>
      <c r="Q6" s="146">
        <v>1246</v>
      </c>
      <c r="R6" s="167">
        <v>8056</v>
      </c>
      <c r="S6" s="298"/>
      <c r="T6" s="317"/>
      <c r="U6" s="1258" t="s">
        <v>1</v>
      </c>
      <c r="V6" s="299" t="s">
        <v>2</v>
      </c>
      <c r="W6" s="162">
        <v>1</v>
      </c>
      <c r="X6" s="146">
        <v>19</v>
      </c>
      <c r="Y6" s="314">
        <v>66</v>
      </c>
      <c r="Z6" s="162"/>
      <c r="AA6" s="146"/>
      <c r="AB6" s="167"/>
      <c r="AC6" s="199">
        <v>13</v>
      </c>
      <c r="AD6" s="221">
        <v>338</v>
      </c>
      <c r="AE6" s="217">
        <v>834</v>
      </c>
      <c r="AF6" s="197">
        <v>1</v>
      </c>
      <c r="AG6" s="221">
        <v>74</v>
      </c>
      <c r="AH6" s="198">
        <v>74</v>
      </c>
      <c r="AI6" s="199"/>
      <c r="AJ6" s="221"/>
      <c r="AK6" s="217"/>
      <c r="AL6" s="197">
        <v>18</v>
      </c>
      <c r="AM6" s="221">
        <v>800</v>
      </c>
      <c r="AN6" s="198">
        <v>1755</v>
      </c>
    </row>
    <row r="7" spans="2:40" ht="13.5" customHeight="1">
      <c r="B7" s="1258"/>
      <c r="C7" s="303" t="s">
        <v>3</v>
      </c>
      <c r="D7" s="200">
        <v>27</v>
      </c>
      <c r="E7" s="222">
        <v>345</v>
      </c>
      <c r="F7" s="201">
        <v>453</v>
      </c>
      <c r="G7" s="200"/>
      <c r="H7" s="222"/>
      <c r="I7" s="202"/>
      <c r="J7" s="203">
        <v>75</v>
      </c>
      <c r="K7" s="222">
        <v>973</v>
      </c>
      <c r="L7" s="201">
        <v>1527</v>
      </c>
      <c r="M7" s="200">
        <v>2</v>
      </c>
      <c r="N7" s="222">
        <v>22</v>
      </c>
      <c r="O7" s="202">
        <v>65</v>
      </c>
      <c r="P7" s="203">
        <v>55</v>
      </c>
      <c r="Q7" s="222">
        <v>841</v>
      </c>
      <c r="R7" s="202">
        <v>1000</v>
      </c>
      <c r="S7" s="298"/>
      <c r="T7" s="317"/>
      <c r="U7" s="1258"/>
      <c r="V7" s="303" t="s">
        <v>3</v>
      </c>
      <c r="W7" s="200">
        <v>2</v>
      </c>
      <c r="X7" s="222">
        <v>26</v>
      </c>
      <c r="Y7" s="201">
        <v>26</v>
      </c>
      <c r="Z7" s="200"/>
      <c r="AA7" s="222"/>
      <c r="AB7" s="202"/>
      <c r="AC7" s="203">
        <v>6</v>
      </c>
      <c r="AD7" s="222">
        <v>58</v>
      </c>
      <c r="AE7" s="201">
        <v>102</v>
      </c>
      <c r="AF7" s="200"/>
      <c r="AG7" s="222"/>
      <c r="AH7" s="202"/>
      <c r="AI7" s="203"/>
      <c r="AJ7" s="222"/>
      <c r="AK7" s="201"/>
      <c r="AL7" s="200"/>
      <c r="AM7" s="222"/>
      <c r="AN7" s="202"/>
    </row>
    <row r="8" spans="2:40" ht="13.5" customHeight="1">
      <c r="B8" s="1258"/>
      <c r="C8" s="302" t="s">
        <v>4</v>
      </c>
      <c r="D8" s="200"/>
      <c r="E8" s="222"/>
      <c r="F8" s="201"/>
      <c r="G8" s="200"/>
      <c r="H8" s="222"/>
      <c r="I8" s="202"/>
      <c r="J8" s="203"/>
      <c r="K8" s="222"/>
      <c r="L8" s="201"/>
      <c r="M8" s="200"/>
      <c r="N8" s="222"/>
      <c r="O8" s="202"/>
      <c r="P8" s="203">
        <v>6</v>
      </c>
      <c r="Q8" s="222">
        <v>600</v>
      </c>
      <c r="R8" s="202">
        <v>1929</v>
      </c>
      <c r="S8" s="298"/>
      <c r="T8" s="317"/>
      <c r="U8" s="1258"/>
      <c r="V8" s="302" t="s">
        <v>4</v>
      </c>
      <c r="W8" s="200"/>
      <c r="X8" s="222"/>
      <c r="Y8" s="201"/>
      <c r="Z8" s="200"/>
      <c r="AA8" s="222"/>
      <c r="AB8" s="202"/>
      <c r="AC8" s="203"/>
      <c r="AD8" s="222"/>
      <c r="AE8" s="201"/>
      <c r="AF8" s="200"/>
      <c r="AG8" s="222"/>
      <c r="AH8" s="202"/>
      <c r="AI8" s="203"/>
      <c r="AJ8" s="222"/>
      <c r="AK8" s="201"/>
      <c r="AL8" s="200"/>
      <c r="AM8" s="222"/>
      <c r="AN8" s="202"/>
    </row>
    <row r="9" spans="2:40" ht="13.5" customHeight="1">
      <c r="B9" s="1258"/>
      <c r="C9" s="302" t="s">
        <v>5</v>
      </c>
      <c r="D9" s="200">
        <v>77</v>
      </c>
      <c r="E9" s="222">
        <v>4747</v>
      </c>
      <c r="F9" s="201">
        <v>12035</v>
      </c>
      <c r="G9" s="200">
        <v>16</v>
      </c>
      <c r="H9" s="222">
        <v>81</v>
      </c>
      <c r="I9" s="202">
        <v>129</v>
      </c>
      <c r="J9" s="203">
        <v>301</v>
      </c>
      <c r="K9" s="222">
        <v>6798</v>
      </c>
      <c r="L9" s="201">
        <v>9473</v>
      </c>
      <c r="M9" s="200">
        <v>105</v>
      </c>
      <c r="N9" s="222">
        <v>832</v>
      </c>
      <c r="O9" s="202">
        <v>832</v>
      </c>
      <c r="P9" s="203">
        <v>28</v>
      </c>
      <c r="Q9" s="222">
        <v>1585</v>
      </c>
      <c r="R9" s="202">
        <v>5090</v>
      </c>
      <c r="S9" s="298"/>
      <c r="T9" s="317"/>
      <c r="U9" s="1258"/>
      <c r="V9" s="302" t="s">
        <v>5</v>
      </c>
      <c r="W9" s="200">
        <v>1</v>
      </c>
      <c r="X9" s="222">
        <v>20</v>
      </c>
      <c r="Y9" s="201">
        <v>220</v>
      </c>
      <c r="Z9" s="200">
        <v>5</v>
      </c>
      <c r="AA9" s="222">
        <v>108</v>
      </c>
      <c r="AB9" s="202">
        <v>208</v>
      </c>
      <c r="AC9" s="203">
        <v>12</v>
      </c>
      <c r="AD9" s="222">
        <v>323</v>
      </c>
      <c r="AE9" s="201">
        <v>2241</v>
      </c>
      <c r="AF9" s="200">
        <v>1</v>
      </c>
      <c r="AG9" s="222">
        <v>4</v>
      </c>
      <c r="AH9" s="202">
        <v>40</v>
      </c>
      <c r="AI9" s="203"/>
      <c r="AJ9" s="222"/>
      <c r="AK9" s="201"/>
      <c r="AL9" s="200">
        <v>7</v>
      </c>
      <c r="AM9" s="222">
        <v>184</v>
      </c>
      <c r="AN9" s="202">
        <v>235</v>
      </c>
    </row>
    <row r="10" spans="2:40" ht="13.5" customHeight="1">
      <c r="B10" s="1258"/>
      <c r="C10" s="303" t="s">
        <v>6</v>
      </c>
      <c r="D10" s="148">
        <v>24</v>
      </c>
      <c r="E10" s="149">
        <v>406</v>
      </c>
      <c r="F10" s="181">
        <v>1640</v>
      </c>
      <c r="G10" s="148"/>
      <c r="H10" s="149"/>
      <c r="I10" s="168"/>
      <c r="J10" s="154">
        <v>1</v>
      </c>
      <c r="K10" s="149">
        <v>23</v>
      </c>
      <c r="L10" s="181">
        <v>23</v>
      </c>
      <c r="M10" s="148"/>
      <c r="N10" s="149"/>
      <c r="O10" s="168"/>
      <c r="P10" s="154">
        <v>6</v>
      </c>
      <c r="Q10" s="149">
        <v>256</v>
      </c>
      <c r="R10" s="168">
        <v>1740</v>
      </c>
      <c r="S10" s="298"/>
      <c r="T10" s="317"/>
      <c r="U10" s="1258"/>
      <c r="V10" s="303" t="s">
        <v>6</v>
      </c>
      <c r="W10" s="148"/>
      <c r="X10" s="149"/>
      <c r="Y10" s="181"/>
      <c r="Z10" s="148"/>
      <c r="AA10" s="149"/>
      <c r="AB10" s="168"/>
      <c r="AC10" s="154">
        <v>19</v>
      </c>
      <c r="AD10" s="149">
        <v>558</v>
      </c>
      <c r="AE10" s="181">
        <v>2612</v>
      </c>
      <c r="AF10" s="148"/>
      <c r="AG10" s="149"/>
      <c r="AH10" s="168"/>
      <c r="AI10" s="154"/>
      <c r="AJ10" s="149"/>
      <c r="AK10" s="181"/>
      <c r="AL10" s="148">
        <v>3</v>
      </c>
      <c r="AM10" s="149">
        <v>80</v>
      </c>
      <c r="AN10" s="168">
        <v>439</v>
      </c>
    </row>
    <row r="11" spans="2:40" ht="13.5" customHeight="1">
      <c r="B11" s="1258"/>
      <c r="C11" s="302" t="s">
        <v>7</v>
      </c>
      <c r="D11" s="200">
        <v>8</v>
      </c>
      <c r="E11" s="222">
        <v>161</v>
      </c>
      <c r="F11" s="201">
        <v>260</v>
      </c>
      <c r="G11" s="200"/>
      <c r="H11" s="222"/>
      <c r="I11" s="202"/>
      <c r="J11" s="109">
        <v>125</v>
      </c>
      <c r="K11" s="147">
        <v>4000</v>
      </c>
      <c r="L11" s="300">
        <v>5920</v>
      </c>
      <c r="M11" s="200"/>
      <c r="N11" s="222"/>
      <c r="O11" s="202"/>
      <c r="P11" s="203">
        <v>3</v>
      </c>
      <c r="Q11" s="222">
        <v>86</v>
      </c>
      <c r="R11" s="202">
        <v>385</v>
      </c>
      <c r="S11" s="298"/>
      <c r="T11" s="317"/>
      <c r="U11" s="1258"/>
      <c r="V11" s="302" t="s">
        <v>7</v>
      </c>
      <c r="W11" s="200"/>
      <c r="X11" s="222"/>
      <c r="Y11" s="201"/>
      <c r="Z11" s="200"/>
      <c r="AA11" s="222"/>
      <c r="AB11" s="202">
        <v>88</v>
      </c>
      <c r="AC11" s="203">
        <v>11</v>
      </c>
      <c r="AD11" s="222">
        <v>217</v>
      </c>
      <c r="AE11" s="201">
        <v>404</v>
      </c>
      <c r="AF11" s="200"/>
      <c r="AG11" s="222"/>
      <c r="AH11" s="202"/>
      <c r="AI11" s="203"/>
      <c r="AJ11" s="222"/>
      <c r="AK11" s="201"/>
      <c r="AL11" s="200">
        <v>76</v>
      </c>
      <c r="AM11" s="222">
        <v>3555</v>
      </c>
      <c r="AN11" s="202">
        <v>3555</v>
      </c>
    </row>
    <row r="12" spans="2:40" ht="13.5" customHeight="1">
      <c r="B12" s="1258"/>
      <c r="C12" s="303" t="s">
        <v>8</v>
      </c>
      <c r="D12" s="106">
        <v>65</v>
      </c>
      <c r="E12" s="147">
        <v>236</v>
      </c>
      <c r="F12" s="304">
        <v>2454</v>
      </c>
      <c r="G12" s="204"/>
      <c r="H12" s="222"/>
      <c r="I12" s="206"/>
      <c r="J12" s="207">
        <v>1</v>
      </c>
      <c r="K12" s="222">
        <v>44</v>
      </c>
      <c r="L12" s="205">
        <v>119</v>
      </c>
      <c r="M12" s="204"/>
      <c r="N12" s="222"/>
      <c r="O12" s="206"/>
      <c r="P12" s="207"/>
      <c r="Q12" s="222"/>
      <c r="R12" s="206"/>
      <c r="S12" s="298"/>
      <c r="T12" s="317"/>
      <c r="U12" s="1258"/>
      <c r="V12" s="303" t="s">
        <v>8</v>
      </c>
      <c r="W12" s="204"/>
      <c r="X12" s="222"/>
      <c r="Y12" s="201"/>
      <c r="Z12" s="204">
        <v>39</v>
      </c>
      <c r="AA12" s="222">
        <v>648</v>
      </c>
      <c r="AB12" s="206">
        <v>648</v>
      </c>
      <c r="AC12" s="207"/>
      <c r="AD12" s="222"/>
      <c r="AE12" s="205"/>
      <c r="AF12" s="204"/>
      <c r="AG12" s="222"/>
      <c r="AH12" s="206"/>
      <c r="AI12" s="207"/>
      <c r="AJ12" s="222"/>
      <c r="AK12" s="205"/>
      <c r="AL12" s="204"/>
      <c r="AM12" s="222"/>
      <c r="AN12" s="206"/>
    </row>
    <row r="13" spans="2:40" ht="13.5" customHeight="1">
      <c r="B13" s="1258"/>
      <c r="C13" s="303" t="s">
        <v>9</v>
      </c>
      <c r="D13" s="112">
        <v>7</v>
      </c>
      <c r="E13" s="150">
        <v>320</v>
      </c>
      <c r="F13" s="304">
        <v>733</v>
      </c>
      <c r="G13" s="204"/>
      <c r="H13" s="223"/>
      <c r="I13" s="206"/>
      <c r="J13" s="207">
        <v>4</v>
      </c>
      <c r="K13" s="223">
        <v>320</v>
      </c>
      <c r="L13" s="205">
        <v>733</v>
      </c>
      <c r="M13" s="204">
        <v>2</v>
      </c>
      <c r="N13" s="223">
        <v>32</v>
      </c>
      <c r="O13" s="206">
        <v>95</v>
      </c>
      <c r="P13" s="207">
        <v>3</v>
      </c>
      <c r="Q13" s="223">
        <v>172</v>
      </c>
      <c r="R13" s="206">
        <v>2353</v>
      </c>
      <c r="S13" s="298"/>
      <c r="T13" s="317"/>
      <c r="U13" s="1258"/>
      <c r="V13" s="303" t="s">
        <v>9</v>
      </c>
      <c r="W13" s="204"/>
      <c r="X13" s="223"/>
      <c r="Y13" s="205"/>
      <c r="Z13" s="204"/>
      <c r="AA13" s="223"/>
      <c r="AB13" s="206"/>
      <c r="AC13" s="207">
        <v>5</v>
      </c>
      <c r="AD13" s="223">
        <v>172</v>
      </c>
      <c r="AE13" s="205">
        <v>271</v>
      </c>
      <c r="AF13" s="204"/>
      <c r="AG13" s="223"/>
      <c r="AH13" s="206"/>
      <c r="AI13" s="207"/>
      <c r="AJ13" s="223"/>
      <c r="AK13" s="205"/>
      <c r="AL13" s="204">
        <v>2</v>
      </c>
      <c r="AM13" s="223">
        <v>1633</v>
      </c>
      <c r="AN13" s="206">
        <v>1633</v>
      </c>
    </row>
    <row r="14" spans="2:40" ht="13.5" customHeight="1">
      <c r="B14" s="1258"/>
      <c r="C14" s="302" t="s">
        <v>10</v>
      </c>
      <c r="D14" s="200"/>
      <c r="E14" s="222"/>
      <c r="F14" s="201"/>
      <c r="G14" s="200"/>
      <c r="H14" s="222"/>
      <c r="I14" s="202"/>
      <c r="J14" s="203">
        <v>2</v>
      </c>
      <c r="K14" s="222">
        <v>76</v>
      </c>
      <c r="L14" s="201">
        <v>366</v>
      </c>
      <c r="M14" s="200"/>
      <c r="N14" s="222"/>
      <c r="O14" s="202"/>
      <c r="P14" s="203">
        <v>3</v>
      </c>
      <c r="Q14" s="222">
        <v>78</v>
      </c>
      <c r="R14" s="202">
        <v>402</v>
      </c>
      <c r="S14" s="298"/>
      <c r="T14" s="317"/>
      <c r="U14" s="1258"/>
      <c r="V14" s="302" t="s">
        <v>10</v>
      </c>
      <c r="W14" s="200"/>
      <c r="X14" s="222"/>
      <c r="Y14" s="201"/>
      <c r="Z14" s="200"/>
      <c r="AA14" s="222"/>
      <c r="AB14" s="202"/>
      <c r="AC14" s="203"/>
      <c r="AD14" s="222"/>
      <c r="AE14" s="201"/>
      <c r="AF14" s="200"/>
      <c r="AG14" s="222"/>
      <c r="AH14" s="202"/>
      <c r="AI14" s="203"/>
      <c r="AJ14" s="222"/>
      <c r="AK14" s="201"/>
      <c r="AL14" s="200"/>
      <c r="AM14" s="222"/>
      <c r="AN14" s="202"/>
    </row>
    <row r="15" spans="2:40" ht="13.5" customHeight="1">
      <c r="B15" s="1258"/>
      <c r="C15" s="302" t="s">
        <v>11</v>
      </c>
      <c r="D15" s="208">
        <v>83</v>
      </c>
      <c r="E15" s="224">
        <v>1569</v>
      </c>
      <c r="F15" s="209">
        <v>7927</v>
      </c>
      <c r="G15" s="208"/>
      <c r="H15" s="224"/>
      <c r="I15" s="210"/>
      <c r="J15" s="211">
        <v>148</v>
      </c>
      <c r="K15" s="224">
        <v>4846</v>
      </c>
      <c r="L15" s="209">
        <v>8362</v>
      </c>
      <c r="M15" s="208">
        <v>8</v>
      </c>
      <c r="N15" s="224">
        <v>47</v>
      </c>
      <c r="O15" s="210">
        <v>115</v>
      </c>
      <c r="P15" s="211">
        <v>10</v>
      </c>
      <c r="Q15" s="224">
        <v>371</v>
      </c>
      <c r="R15" s="210">
        <v>731</v>
      </c>
      <c r="S15" s="306"/>
      <c r="T15" s="317"/>
      <c r="U15" s="1258"/>
      <c r="V15" s="302" t="s">
        <v>11</v>
      </c>
      <c r="W15" s="208"/>
      <c r="X15" s="224"/>
      <c r="Y15" s="209"/>
      <c r="Z15" s="208">
        <v>16</v>
      </c>
      <c r="AA15" s="224">
        <v>519</v>
      </c>
      <c r="AB15" s="210">
        <v>939</v>
      </c>
      <c r="AC15" s="211">
        <v>6</v>
      </c>
      <c r="AD15" s="224">
        <v>97</v>
      </c>
      <c r="AE15" s="209">
        <v>869</v>
      </c>
      <c r="AF15" s="208"/>
      <c r="AG15" s="224"/>
      <c r="AH15" s="210"/>
      <c r="AI15" s="211"/>
      <c r="AJ15" s="224"/>
      <c r="AK15" s="209"/>
      <c r="AL15" s="208">
        <v>3</v>
      </c>
      <c r="AM15" s="224">
        <v>181</v>
      </c>
      <c r="AN15" s="210">
        <v>181</v>
      </c>
    </row>
    <row r="16" spans="2:40" ht="13.5" customHeight="1">
      <c r="B16" s="1258"/>
      <c r="C16" s="302" t="s">
        <v>12</v>
      </c>
      <c r="D16" s="148">
        <v>4</v>
      </c>
      <c r="E16" s="149">
        <v>16</v>
      </c>
      <c r="F16" s="181">
        <v>24</v>
      </c>
      <c r="G16" s="148"/>
      <c r="H16" s="149"/>
      <c r="I16" s="168"/>
      <c r="J16" s="154">
        <v>163</v>
      </c>
      <c r="K16" s="149">
        <v>931</v>
      </c>
      <c r="L16" s="181">
        <v>3430</v>
      </c>
      <c r="M16" s="148"/>
      <c r="N16" s="149"/>
      <c r="O16" s="168"/>
      <c r="P16" s="154">
        <v>14</v>
      </c>
      <c r="Q16" s="149">
        <v>340</v>
      </c>
      <c r="R16" s="168">
        <v>2266</v>
      </c>
      <c r="S16" s="298"/>
      <c r="T16" s="317"/>
      <c r="U16" s="1258"/>
      <c r="V16" s="302" t="s">
        <v>12</v>
      </c>
      <c r="W16" s="148">
        <v>21</v>
      </c>
      <c r="X16" s="149">
        <v>3</v>
      </c>
      <c r="Y16" s="181">
        <v>22</v>
      </c>
      <c r="Z16" s="148"/>
      <c r="AA16" s="149"/>
      <c r="AB16" s="168"/>
      <c r="AC16" s="154"/>
      <c r="AD16" s="149"/>
      <c r="AE16" s="181"/>
      <c r="AF16" s="148"/>
      <c r="AG16" s="149"/>
      <c r="AH16" s="168"/>
      <c r="AI16" s="154"/>
      <c r="AJ16" s="149"/>
      <c r="AK16" s="181"/>
      <c r="AL16" s="148">
        <v>11</v>
      </c>
      <c r="AM16" s="149">
        <v>1092</v>
      </c>
      <c r="AN16" s="168">
        <v>1092</v>
      </c>
    </row>
    <row r="17" spans="2:40" ht="13.5" customHeight="1">
      <c r="B17" s="1258"/>
      <c r="C17" s="302" t="s">
        <v>13</v>
      </c>
      <c r="D17" s="200">
        <v>42</v>
      </c>
      <c r="E17" s="222">
        <v>1165</v>
      </c>
      <c r="F17" s="201">
        <v>18061</v>
      </c>
      <c r="G17" s="200"/>
      <c r="H17" s="222"/>
      <c r="I17" s="202"/>
      <c r="J17" s="203">
        <v>61</v>
      </c>
      <c r="K17" s="222">
        <v>673</v>
      </c>
      <c r="L17" s="201">
        <v>1910</v>
      </c>
      <c r="M17" s="200">
        <v>1</v>
      </c>
      <c r="N17" s="222">
        <v>30</v>
      </c>
      <c r="O17" s="202">
        <v>139</v>
      </c>
      <c r="P17" s="203">
        <v>12</v>
      </c>
      <c r="Q17" s="222">
        <v>499</v>
      </c>
      <c r="R17" s="202">
        <v>4258</v>
      </c>
      <c r="S17" s="298"/>
      <c r="T17" s="317"/>
      <c r="U17" s="1258"/>
      <c r="V17" s="302" t="s">
        <v>13</v>
      </c>
      <c r="W17" s="200">
        <v>4</v>
      </c>
      <c r="X17" s="222">
        <v>34</v>
      </c>
      <c r="Y17" s="201">
        <v>210</v>
      </c>
      <c r="Z17" s="200"/>
      <c r="AA17" s="222"/>
      <c r="AB17" s="202"/>
      <c r="AC17" s="203"/>
      <c r="AD17" s="222"/>
      <c r="AE17" s="201"/>
      <c r="AF17" s="200"/>
      <c r="AG17" s="222"/>
      <c r="AH17" s="202"/>
      <c r="AI17" s="203"/>
      <c r="AJ17" s="222"/>
      <c r="AK17" s="201"/>
      <c r="AL17" s="200">
        <v>274</v>
      </c>
      <c r="AM17" s="222">
        <v>3794</v>
      </c>
      <c r="AN17" s="202">
        <v>4402</v>
      </c>
    </row>
    <row r="18" spans="2:40" ht="13.5" customHeight="1">
      <c r="B18" s="1258"/>
      <c r="C18" s="307" t="s">
        <v>14</v>
      </c>
      <c r="D18" s="342"/>
      <c r="E18" s="343"/>
      <c r="F18" s="344"/>
      <c r="G18" s="342"/>
      <c r="H18" s="343"/>
      <c r="I18" s="345"/>
      <c r="J18" s="346"/>
      <c r="K18" s="343"/>
      <c r="L18" s="344"/>
      <c r="M18" s="342"/>
      <c r="N18" s="343"/>
      <c r="O18" s="345"/>
      <c r="P18" s="346"/>
      <c r="Q18" s="343"/>
      <c r="R18" s="345"/>
      <c r="S18" s="298"/>
      <c r="T18" s="317"/>
      <c r="U18" s="1258"/>
      <c r="V18" s="307" t="s">
        <v>14</v>
      </c>
      <c r="W18" s="342"/>
      <c r="X18" s="343"/>
      <c r="Y18" s="344"/>
      <c r="Z18" s="342"/>
      <c r="AA18" s="343"/>
      <c r="AB18" s="345"/>
      <c r="AC18" s="346"/>
      <c r="AD18" s="343"/>
      <c r="AE18" s="344"/>
      <c r="AF18" s="342"/>
      <c r="AG18" s="343"/>
      <c r="AH18" s="345"/>
      <c r="AI18" s="346"/>
      <c r="AJ18" s="343"/>
      <c r="AK18" s="344"/>
      <c r="AL18" s="342"/>
      <c r="AM18" s="343"/>
      <c r="AN18" s="345"/>
    </row>
    <row r="19" spans="2:40" ht="13.5" customHeight="1">
      <c r="B19" s="1259" t="s">
        <v>15</v>
      </c>
      <c r="C19" s="299" t="s">
        <v>16</v>
      </c>
      <c r="D19" s="197">
        <v>19</v>
      </c>
      <c r="E19" s="221">
        <v>1249</v>
      </c>
      <c r="F19" s="217">
        <v>2388</v>
      </c>
      <c r="G19" s="197"/>
      <c r="H19" s="221"/>
      <c r="I19" s="198"/>
      <c r="J19" s="199">
        <v>25</v>
      </c>
      <c r="K19" s="221">
        <v>1661</v>
      </c>
      <c r="L19" s="217">
        <v>3361</v>
      </c>
      <c r="M19" s="197">
        <v>9</v>
      </c>
      <c r="N19" s="221">
        <v>222</v>
      </c>
      <c r="O19" s="198">
        <v>691</v>
      </c>
      <c r="P19" s="199">
        <v>32</v>
      </c>
      <c r="Q19" s="221">
        <v>2422</v>
      </c>
      <c r="R19" s="198">
        <v>14483</v>
      </c>
      <c r="S19" s="298"/>
      <c r="T19" s="317"/>
      <c r="U19" s="1259" t="s">
        <v>15</v>
      </c>
      <c r="V19" s="299" t="s">
        <v>16</v>
      </c>
      <c r="W19" s="197">
        <v>6</v>
      </c>
      <c r="X19" s="221">
        <v>274</v>
      </c>
      <c r="Y19" s="217">
        <v>1343</v>
      </c>
      <c r="Z19" s="197">
        <v>3</v>
      </c>
      <c r="AA19" s="221">
        <v>24</v>
      </c>
      <c r="AB19" s="198">
        <v>85</v>
      </c>
      <c r="AC19" s="199">
        <v>68</v>
      </c>
      <c r="AD19" s="221">
        <v>6957</v>
      </c>
      <c r="AE19" s="217">
        <v>7970</v>
      </c>
      <c r="AF19" s="197">
        <v>0</v>
      </c>
      <c r="AG19" s="221">
        <v>0</v>
      </c>
      <c r="AH19" s="198">
        <v>0</v>
      </c>
      <c r="AI19" s="199">
        <v>1</v>
      </c>
      <c r="AJ19" s="221">
        <v>17</v>
      </c>
      <c r="AK19" s="217">
        <v>17</v>
      </c>
      <c r="AL19" s="197">
        <v>89</v>
      </c>
      <c r="AM19" s="221" t="s">
        <v>1397</v>
      </c>
      <c r="AN19" s="198">
        <v>10046</v>
      </c>
    </row>
    <row r="20" spans="2:40" ht="13.5" customHeight="1">
      <c r="B20" s="1260"/>
      <c r="C20" s="302" t="s">
        <v>17</v>
      </c>
      <c r="D20" s="200">
        <v>12</v>
      </c>
      <c r="E20" s="222">
        <v>328</v>
      </c>
      <c r="F20" s="201">
        <v>697</v>
      </c>
      <c r="G20" s="200"/>
      <c r="H20" s="222"/>
      <c r="I20" s="202"/>
      <c r="J20" s="203">
        <v>22</v>
      </c>
      <c r="K20" s="222">
        <v>933</v>
      </c>
      <c r="L20" s="201">
        <v>5703</v>
      </c>
      <c r="M20" s="200">
        <v>1</v>
      </c>
      <c r="N20" s="222">
        <v>7</v>
      </c>
      <c r="O20" s="202">
        <v>28</v>
      </c>
      <c r="P20" s="203">
        <v>7</v>
      </c>
      <c r="Q20" s="222">
        <v>1360</v>
      </c>
      <c r="R20" s="202">
        <v>11631</v>
      </c>
      <c r="S20" s="298"/>
      <c r="T20" s="317"/>
      <c r="U20" s="1260"/>
      <c r="V20" s="302" t="s">
        <v>17</v>
      </c>
      <c r="W20" s="200">
        <v>2</v>
      </c>
      <c r="X20" s="222">
        <v>460</v>
      </c>
      <c r="Y20" s="201">
        <v>460</v>
      </c>
      <c r="Z20" s="200">
        <v>3</v>
      </c>
      <c r="AA20" s="222">
        <v>44</v>
      </c>
      <c r="AB20" s="202">
        <v>310</v>
      </c>
      <c r="AC20" s="203">
        <v>9</v>
      </c>
      <c r="AD20" s="222">
        <v>354</v>
      </c>
      <c r="AE20" s="201">
        <v>1337</v>
      </c>
      <c r="AF20" s="200"/>
      <c r="AG20" s="222"/>
      <c r="AH20" s="202"/>
      <c r="AI20" s="203"/>
      <c r="AJ20" s="222"/>
      <c r="AK20" s="201"/>
      <c r="AL20" s="200">
        <v>51</v>
      </c>
      <c r="AM20" s="222">
        <v>3323</v>
      </c>
      <c r="AN20" s="202">
        <v>8591</v>
      </c>
    </row>
    <row r="21" spans="2:40" ht="13.5" customHeight="1">
      <c r="B21" s="1260"/>
      <c r="C21" s="302" t="s">
        <v>18</v>
      </c>
      <c r="D21" s="200">
        <v>37</v>
      </c>
      <c r="E21" s="222">
        <v>739</v>
      </c>
      <c r="F21" s="201">
        <v>829</v>
      </c>
      <c r="G21" s="200"/>
      <c r="H21" s="222"/>
      <c r="I21" s="202"/>
      <c r="J21" s="203">
        <v>78</v>
      </c>
      <c r="K21" s="222">
        <v>3088</v>
      </c>
      <c r="L21" s="201">
        <v>5986</v>
      </c>
      <c r="M21" s="200"/>
      <c r="N21" s="222"/>
      <c r="O21" s="202"/>
      <c r="P21" s="203">
        <v>11</v>
      </c>
      <c r="Q21" s="222">
        <v>261</v>
      </c>
      <c r="R21" s="202">
        <v>267</v>
      </c>
      <c r="S21" s="298"/>
      <c r="T21" s="317"/>
      <c r="U21" s="1260"/>
      <c r="V21" s="302" t="s">
        <v>18</v>
      </c>
      <c r="W21" s="200"/>
      <c r="X21" s="222"/>
      <c r="Y21" s="201"/>
      <c r="Z21" s="200">
        <v>1</v>
      </c>
      <c r="AA21" s="222">
        <v>16</v>
      </c>
      <c r="AB21" s="202">
        <v>193</v>
      </c>
      <c r="AC21" s="203">
        <v>8</v>
      </c>
      <c r="AD21" s="222">
        <v>239</v>
      </c>
      <c r="AE21" s="201">
        <v>266</v>
      </c>
      <c r="AF21" s="200"/>
      <c r="AG21" s="222"/>
      <c r="AH21" s="202"/>
      <c r="AI21" s="203"/>
      <c r="AJ21" s="222"/>
      <c r="AK21" s="201"/>
      <c r="AL21" s="200">
        <v>13</v>
      </c>
      <c r="AM21" s="222">
        <v>340</v>
      </c>
      <c r="AN21" s="202">
        <v>431</v>
      </c>
    </row>
    <row r="22" spans="2:40" ht="13.5" customHeight="1">
      <c r="B22" s="1260"/>
      <c r="C22" s="302" t="s">
        <v>19</v>
      </c>
      <c r="D22" s="148">
        <v>5</v>
      </c>
      <c r="E22" s="149">
        <v>129</v>
      </c>
      <c r="F22" s="181">
        <v>129</v>
      </c>
      <c r="G22" s="148"/>
      <c r="H22" s="149"/>
      <c r="I22" s="168"/>
      <c r="J22" s="154">
        <v>22</v>
      </c>
      <c r="K22" s="149">
        <v>751</v>
      </c>
      <c r="L22" s="181">
        <v>751</v>
      </c>
      <c r="M22" s="148"/>
      <c r="N22" s="149"/>
      <c r="O22" s="168"/>
      <c r="P22" s="154"/>
      <c r="Q22" s="149"/>
      <c r="R22" s="168"/>
      <c r="S22" s="298"/>
      <c r="T22" s="317"/>
      <c r="U22" s="1260"/>
      <c r="V22" s="302" t="s">
        <v>19</v>
      </c>
      <c r="W22" s="148"/>
      <c r="X22" s="149"/>
      <c r="Y22" s="181"/>
      <c r="Z22" s="148"/>
      <c r="AA22" s="149"/>
      <c r="AB22" s="168"/>
      <c r="AC22" s="154"/>
      <c r="AD22" s="149"/>
      <c r="AE22" s="181"/>
      <c r="AF22" s="148"/>
      <c r="AG22" s="149"/>
      <c r="AH22" s="168"/>
      <c r="AI22" s="154"/>
      <c r="AJ22" s="149"/>
      <c r="AK22" s="181"/>
      <c r="AL22" s="148"/>
      <c r="AM22" s="149"/>
      <c r="AN22" s="168"/>
    </row>
    <row r="23" spans="2:40" ht="13.5" customHeight="1">
      <c r="B23" s="1260"/>
      <c r="C23" s="302" t="s">
        <v>20</v>
      </c>
      <c r="D23" s="200">
        <v>4</v>
      </c>
      <c r="E23" s="222">
        <v>794</v>
      </c>
      <c r="F23" s="201">
        <v>1071</v>
      </c>
      <c r="G23" s="200"/>
      <c r="H23" s="222"/>
      <c r="I23" s="202"/>
      <c r="J23" s="203">
        <v>6</v>
      </c>
      <c r="K23" s="222">
        <v>280</v>
      </c>
      <c r="L23" s="201">
        <v>1005</v>
      </c>
      <c r="M23" s="200">
        <v>2</v>
      </c>
      <c r="N23" s="222">
        <v>38</v>
      </c>
      <c r="O23" s="202">
        <v>327</v>
      </c>
      <c r="P23" s="203">
        <v>19</v>
      </c>
      <c r="Q23" s="222">
        <v>1288</v>
      </c>
      <c r="R23" s="202">
        <v>5508</v>
      </c>
      <c r="S23" s="298"/>
      <c r="T23" s="317"/>
      <c r="U23" s="1260"/>
      <c r="V23" s="302" t="s">
        <v>20</v>
      </c>
      <c r="W23" s="200">
        <v>1</v>
      </c>
      <c r="X23" s="222">
        <v>27</v>
      </c>
      <c r="Y23" s="201">
        <v>241</v>
      </c>
      <c r="Z23" s="200"/>
      <c r="AA23" s="222"/>
      <c r="AB23" s="202"/>
      <c r="AC23" s="203">
        <v>18</v>
      </c>
      <c r="AD23" s="222">
        <v>395</v>
      </c>
      <c r="AE23" s="201">
        <v>936</v>
      </c>
      <c r="AF23" s="200"/>
      <c r="AG23" s="222"/>
      <c r="AH23" s="202"/>
      <c r="AI23" s="203"/>
      <c r="AJ23" s="222"/>
      <c r="AK23" s="201"/>
      <c r="AL23" s="200"/>
      <c r="AM23" s="222"/>
      <c r="AN23" s="202"/>
    </row>
    <row r="24" spans="2:40" ht="13.5" customHeight="1">
      <c r="B24" s="1260"/>
      <c r="C24" s="302" t="s">
        <v>21</v>
      </c>
      <c r="D24" s="200">
        <v>38</v>
      </c>
      <c r="E24" s="222">
        <v>699</v>
      </c>
      <c r="F24" s="201">
        <v>771</v>
      </c>
      <c r="G24" s="148"/>
      <c r="H24" s="149"/>
      <c r="I24" s="168"/>
      <c r="J24" s="203">
        <v>59</v>
      </c>
      <c r="K24" s="222">
        <v>1014</v>
      </c>
      <c r="L24" s="201">
        <v>1293</v>
      </c>
      <c r="M24" s="200">
        <v>3</v>
      </c>
      <c r="N24" s="222">
        <v>26</v>
      </c>
      <c r="O24" s="202">
        <v>39</v>
      </c>
      <c r="P24" s="203">
        <v>25</v>
      </c>
      <c r="Q24" s="222">
        <v>1360</v>
      </c>
      <c r="R24" s="202">
        <v>2916</v>
      </c>
      <c r="S24" s="298"/>
      <c r="T24" s="317"/>
      <c r="U24" s="1260"/>
      <c r="V24" s="302" t="s">
        <v>21</v>
      </c>
      <c r="W24" s="148"/>
      <c r="X24" s="149"/>
      <c r="Y24" s="181"/>
      <c r="Z24" s="148"/>
      <c r="AA24" s="149"/>
      <c r="AB24" s="168"/>
      <c r="AC24" s="203">
        <v>13</v>
      </c>
      <c r="AD24" s="222">
        <v>373</v>
      </c>
      <c r="AE24" s="201">
        <v>373</v>
      </c>
      <c r="AF24" s="148"/>
      <c r="AG24" s="149"/>
      <c r="AH24" s="168"/>
      <c r="AI24" s="154"/>
      <c r="AJ24" s="149"/>
      <c r="AK24" s="181"/>
      <c r="AL24" s="200">
        <v>19</v>
      </c>
      <c r="AM24" s="222">
        <v>472</v>
      </c>
      <c r="AN24" s="202">
        <v>472</v>
      </c>
    </row>
    <row r="25" spans="2:40" ht="13.5" customHeight="1">
      <c r="B25" s="1260"/>
      <c r="C25" s="303" t="s">
        <v>22</v>
      </c>
      <c r="D25" s="204">
        <v>4</v>
      </c>
      <c r="E25" s="223">
        <v>606</v>
      </c>
      <c r="F25" s="205">
        <v>606</v>
      </c>
      <c r="G25" s="204"/>
      <c r="H25" s="223"/>
      <c r="I25" s="206"/>
      <c r="J25" s="207">
        <v>5</v>
      </c>
      <c r="K25" s="223">
        <v>462</v>
      </c>
      <c r="L25" s="205">
        <v>2094</v>
      </c>
      <c r="M25" s="204">
        <v>1</v>
      </c>
      <c r="N25" s="223">
        <v>30</v>
      </c>
      <c r="O25" s="206">
        <v>86</v>
      </c>
      <c r="P25" s="207">
        <v>4</v>
      </c>
      <c r="Q25" s="223">
        <v>486</v>
      </c>
      <c r="R25" s="206">
        <v>5141</v>
      </c>
      <c r="S25" s="298"/>
      <c r="T25" s="317"/>
      <c r="U25" s="1260"/>
      <c r="V25" s="303" t="s">
        <v>22</v>
      </c>
      <c r="W25" s="204">
        <v>1</v>
      </c>
      <c r="X25" s="223">
        <v>21</v>
      </c>
      <c r="Y25" s="205">
        <v>280</v>
      </c>
      <c r="Z25" s="204">
        <v>1</v>
      </c>
      <c r="AA25" s="223">
        <v>54</v>
      </c>
      <c r="AB25" s="206">
        <v>54</v>
      </c>
      <c r="AC25" s="207">
        <v>7</v>
      </c>
      <c r="AD25" s="223">
        <v>1505</v>
      </c>
      <c r="AE25" s="205">
        <v>1640</v>
      </c>
      <c r="AF25" s="204"/>
      <c r="AG25" s="223"/>
      <c r="AH25" s="206"/>
      <c r="AI25" s="207"/>
      <c r="AJ25" s="223"/>
      <c r="AK25" s="205"/>
      <c r="AL25" s="204">
        <v>4</v>
      </c>
      <c r="AM25" s="223">
        <v>79</v>
      </c>
      <c r="AN25" s="206">
        <v>232</v>
      </c>
    </row>
    <row r="26" spans="2:40" ht="13.5" customHeight="1">
      <c r="B26" s="1260"/>
      <c r="C26" s="302" t="s">
        <v>23</v>
      </c>
      <c r="D26" s="200"/>
      <c r="E26" s="222"/>
      <c r="F26" s="201"/>
      <c r="G26" s="200"/>
      <c r="H26" s="222"/>
      <c r="I26" s="202"/>
      <c r="J26" s="203"/>
      <c r="K26" s="222"/>
      <c r="L26" s="201"/>
      <c r="M26" s="200">
        <v>1</v>
      </c>
      <c r="N26" s="222">
        <v>48</v>
      </c>
      <c r="O26" s="202">
        <v>442</v>
      </c>
      <c r="P26" s="109">
        <v>8</v>
      </c>
      <c r="Q26" s="147">
        <v>563</v>
      </c>
      <c r="R26" s="297">
        <v>4082</v>
      </c>
      <c r="S26" s="298"/>
      <c r="T26" s="317"/>
      <c r="U26" s="1260"/>
      <c r="V26" s="302" t="s">
        <v>23</v>
      </c>
      <c r="W26" s="200"/>
      <c r="X26" s="222"/>
      <c r="Y26" s="201"/>
      <c r="Z26" s="200">
        <v>3</v>
      </c>
      <c r="AA26" s="222">
        <v>60</v>
      </c>
      <c r="AB26" s="202">
        <v>60</v>
      </c>
      <c r="AC26" s="203"/>
      <c r="AD26" s="222"/>
      <c r="AE26" s="201"/>
      <c r="AF26" s="200"/>
      <c r="AG26" s="222"/>
      <c r="AH26" s="202"/>
      <c r="AI26" s="203"/>
      <c r="AJ26" s="222"/>
      <c r="AK26" s="201"/>
      <c r="AL26" s="200"/>
      <c r="AM26" s="222"/>
      <c r="AN26" s="202"/>
    </row>
    <row r="27" spans="2:40" ht="13.5" customHeight="1">
      <c r="B27" s="1260"/>
      <c r="C27" s="302" t="s">
        <v>24</v>
      </c>
      <c r="D27" s="200"/>
      <c r="E27" s="222"/>
      <c r="F27" s="201"/>
      <c r="G27" s="200"/>
      <c r="H27" s="222"/>
      <c r="I27" s="202"/>
      <c r="J27" s="203"/>
      <c r="K27" s="222"/>
      <c r="L27" s="201"/>
      <c r="M27" s="309"/>
      <c r="N27" s="308"/>
      <c r="O27" s="310"/>
      <c r="P27" s="203"/>
      <c r="Q27" s="222"/>
      <c r="R27" s="202"/>
      <c r="S27" s="298"/>
      <c r="T27" s="317"/>
      <c r="U27" s="1260"/>
      <c r="V27" s="302" t="s">
        <v>24</v>
      </c>
      <c r="W27" s="200">
        <v>1</v>
      </c>
      <c r="X27" s="222"/>
      <c r="Y27" s="201"/>
      <c r="Z27" s="200"/>
      <c r="AA27" s="222"/>
      <c r="AB27" s="202"/>
      <c r="AC27" s="203"/>
      <c r="AD27" s="222"/>
      <c r="AE27" s="201"/>
      <c r="AF27" s="200"/>
      <c r="AG27" s="222"/>
      <c r="AH27" s="202"/>
      <c r="AI27" s="203"/>
      <c r="AJ27" s="222"/>
      <c r="AK27" s="201"/>
      <c r="AL27" s="200">
        <v>1</v>
      </c>
      <c r="AM27" s="222"/>
      <c r="AN27" s="202"/>
    </row>
    <row r="28" spans="2:40" ht="13.5" customHeight="1">
      <c r="B28" s="1260"/>
      <c r="C28" s="302" t="s">
        <v>25</v>
      </c>
      <c r="D28" s="200"/>
      <c r="E28" s="222"/>
      <c r="F28" s="201"/>
      <c r="G28" s="200"/>
      <c r="H28" s="222"/>
      <c r="I28" s="202"/>
      <c r="J28" s="203"/>
      <c r="K28" s="222"/>
      <c r="L28" s="201"/>
      <c r="M28" s="200"/>
      <c r="N28" s="222"/>
      <c r="O28" s="202"/>
      <c r="P28" s="203">
        <v>5</v>
      </c>
      <c r="Q28" s="222">
        <v>577</v>
      </c>
      <c r="R28" s="202">
        <v>999</v>
      </c>
      <c r="S28" s="298"/>
      <c r="T28" s="317"/>
      <c r="U28" s="1260"/>
      <c r="V28" s="302" t="s">
        <v>25</v>
      </c>
      <c r="W28" s="200"/>
      <c r="X28" s="222"/>
      <c r="Y28" s="201"/>
      <c r="Z28" s="200"/>
      <c r="AA28" s="222"/>
      <c r="AB28" s="202"/>
      <c r="AC28" s="203">
        <v>20</v>
      </c>
      <c r="AD28" s="222">
        <v>741</v>
      </c>
      <c r="AE28" s="201">
        <v>1054</v>
      </c>
      <c r="AF28" s="200"/>
      <c r="AG28" s="222"/>
      <c r="AH28" s="202"/>
      <c r="AI28" s="203"/>
      <c r="AJ28" s="222"/>
      <c r="AK28" s="201"/>
      <c r="AL28" s="200">
        <v>24</v>
      </c>
      <c r="AM28" s="222">
        <v>621</v>
      </c>
      <c r="AN28" s="202">
        <v>687</v>
      </c>
    </row>
    <row r="29" spans="2:40" ht="13.5" customHeight="1">
      <c r="B29" s="1260"/>
      <c r="C29" s="302" t="s">
        <v>26</v>
      </c>
      <c r="D29" s="200">
        <v>8</v>
      </c>
      <c r="E29" s="222">
        <v>1051</v>
      </c>
      <c r="F29" s="201">
        <v>1511</v>
      </c>
      <c r="G29" s="200"/>
      <c r="H29" s="222"/>
      <c r="I29" s="202"/>
      <c r="J29" s="203">
        <v>15</v>
      </c>
      <c r="K29" s="222">
        <v>532</v>
      </c>
      <c r="L29" s="201">
        <v>1910</v>
      </c>
      <c r="M29" s="200">
        <v>1</v>
      </c>
      <c r="N29" s="222">
        <v>13</v>
      </c>
      <c r="O29" s="202">
        <v>46</v>
      </c>
      <c r="P29" s="203">
        <v>7</v>
      </c>
      <c r="Q29" s="222">
        <v>277</v>
      </c>
      <c r="R29" s="202">
        <v>5001</v>
      </c>
      <c r="S29" s="298"/>
      <c r="T29" s="317"/>
      <c r="U29" s="1260"/>
      <c r="V29" s="302" t="s">
        <v>26</v>
      </c>
      <c r="W29" s="200">
        <v>1</v>
      </c>
      <c r="X29" s="222">
        <v>29</v>
      </c>
      <c r="Y29" s="201">
        <v>45</v>
      </c>
      <c r="Z29" s="200">
        <v>3</v>
      </c>
      <c r="AA29" s="222">
        <v>66</v>
      </c>
      <c r="AB29" s="202">
        <v>97</v>
      </c>
      <c r="AC29" s="203">
        <v>2</v>
      </c>
      <c r="AD29" s="222">
        <v>32</v>
      </c>
      <c r="AE29" s="201">
        <v>272</v>
      </c>
      <c r="AF29" s="200"/>
      <c r="AG29" s="222"/>
      <c r="AH29" s="202"/>
      <c r="AI29" s="203"/>
      <c r="AJ29" s="222"/>
      <c r="AK29" s="201"/>
      <c r="AL29" s="200">
        <v>3</v>
      </c>
      <c r="AM29" s="222">
        <v>52</v>
      </c>
      <c r="AN29" s="202">
        <v>94</v>
      </c>
    </row>
    <row r="30" spans="2:40" ht="13.5" customHeight="1">
      <c r="B30" s="1260"/>
      <c r="C30" s="302" t="s">
        <v>27</v>
      </c>
      <c r="D30" s="200">
        <v>2</v>
      </c>
      <c r="E30" s="222">
        <v>106</v>
      </c>
      <c r="F30" s="201">
        <v>329</v>
      </c>
      <c r="G30" s="200"/>
      <c r="H30" s="222"/>
      <c r="I30" s="202"/>
      <c r="J30" s="203"/>
      <c r="K30" s="222"/>
      <c r="L30" s="201"/>
      <c r="M30" s="200"/>
      <c r="N30" s="222"/>
      <c r="O30" s="202"/>
      <c r="P30" s="203">
        <v>3</v>
      </c>
      <c r="Q30" s="222">
        <v>153</v>
      </c>
      <c r="R30" s="202">
        <v>2310</v>
      </c>
      <c r="S30" s="298"/>
      <c r="T30" s="317"/>
      <c r="U30" s="1260"/>
      <c r="V30" s="302" t="s">
        <v>27</v>
      </c>
      <c r="W30" s="200"/>
      <c r="X30" s="222"/>
      <c r="Y30" s="201"/>
      <c r="Z30" s="200">
        <v>8</v>
      </c>
      <c r="AA30" s="222">
        <v>40</v>
      </c>
      <c r="AB30" s="202">
        <v>180</v>
      </c>
      <c r="AC30" s="203">
        <v>1</v>
      </c>
      <c r="AD30" s="222">
        <v>24</v>
      </c>
      <c r="AE30" s="201">
        <v>65</v>
      </c>
      <c r="AF30" s="200"/>
      <c r="AG30" s="222"/>
      <c r="AH30" s="202"/>
      <c r="AI30" s="203"/>
      <c r="AJ30" s="222"/>
      <c r="AK30" s="201"/>
      <c r="AL30" s="200">
        <v>2</v>
      </c>
      <c r="AM30" s="222">
        <v>220</v>
      </c>
      <c r="AN30" s="202">
        <v>974</v>
      </c>
    </row>
    <row r="31" spans="2:40" ht="13.5" customHeight="1">
      <c r="B31" s="1260"/>
      <c r="C31" s="311" t="s">
        <v>28</v>
      </c>
      <c r="D31" s="204">
        <v>2</v>
      </c>
      <c r="E31" s="223">
        <v>30</v>
      </c>
      <c r="F31" s="205">
        <v>30</v>
      </c>
      <c r="G31" s="204"/>
      <c r="H31" s="223"/>
      <c r="I31" s="206"/>
      <c r="J31" s="207">
        <v>3</v>
      </c>
      <c r="K31" s="223">
        <v>66</v>
      </c>
      <c r="L31" s="205">
        <v>66</v>
      </c>
      <c r="M31" s="204"/>
      <c r="N31" s="223"/>
      <c r="O31" s="206"/>
      <c r="P31" s="207">
        <v>1</v>
      </c>
      <c r="Q31" s="223">
        <v>11</v>
      </c>
      <c r="R31" s="206">
        <v>11</v>
      </c>
      <c r="S31" s="306"/>
      <c r="T31" s="317"/>
      <c r="U31" s="1260"/>
      <c r="V31" s="311" t="s">
        <v>28</v>
      </c>
      <c r="W31" s="204"/>
      <c r="X31" s="223"/>
      <c r="Y31" s="205"/>
      <c r="Z31" s="204"/>
      <c r="AA31" s="223"/>
      <c r="AB31" s="206"/>
      <c r="AC31" s="207"/>
      <c r="AD31" s="223"/>
      <c r="AE31" s="205"/>
      <c r="AF31" s="204"/>
      <c r="AG31" s="223"/>
      <c r="AH31" s="206"/>
      <c r="AI31" s="207"/>
      <c r="AJ31" s="223"/>
      <c r="AK31" s="205"/>
      <c r="AL31" s="204">
        <v>4</v>
      </c>
      <c r="AM31" s="223">
        <v>209</v>
      </c>
      <c r="AN31" s="206">
        <v>209</v>
      </c>
    </row>
    <row r="32" spans="2:40" ht="13.5" customHeight="1">
      <c r="B32" s="1260"/>
      <c r="C32" s="303" t="s">
        <v>29</v>
      </c>
      <c r="D32" s="204">
        <v>2</v>
      </c>
      <c r="E32" s="223">
        <v>37</v>
      </c>
      <c r="F32" s="205">
        <v>188</v>
      </c>
      <c r="G32" s="204"/>
      <c r="H32" s="223"/>
      <c r="I32" s="206"/>
      <c r="J32" s="207">
        <v>1</v>
      </c>
      <c r="K32" s="223">
        <v>22</v>
      </c>
      <c r="L32" s="205">
        <v>79</v>
      </c>
      <c r="M32" s="204"/>
      <c r="N32" s="223"/>
      <c r="O32" s="206"/>
      <c r="P32" s="207">
        <v>1</v>
      </c>
      <c r="Q32" s="223">
        <v>48</v>
      </c>
      <c r="R32" s="206">
        <v>210</v>
      </c>
      <c r="S32" s="298"/>
      <c r="T32" s="317"/>
      <c r="U32" s="1260"/>
      <c r="V32" s="303" t="s">
        <v>29</v>
      </c>
      <c r="W32" s="204"/>
      <c r="X32" s="223"/>
      <c r="Y32" s="205"/>
      <c r="Z32" s="204"/>
      <c r="AA32" s="223"/>
      <c r="AB32" s="206"/>
      <c r="AC32" s="207"/>
      <c r="AD32" s="223"/>
      <c r="AE32" s="205"/>
      <c r="AF32" s="204"/>
      <c r="AG32" s="223"/>
      <c r="AH32" s="206"/>
      <c r="AI32" s="207"/>
      <c r="AJ32" s="223"/>
      <c r="AK32" s="205"/>
      <c r="AL32" s="204"/>
      <c r="AM32" s="223"/>
      <c r="AN32" s="206"/>
    </row>
    <row r="33" spans="2:40" ht="13.5" customHeight="1">
      <c r="B33" s="1260"/>
      <c r="C33" s="302" t="s">
        <v>30</v>
      </c>
      <c r="D33" s="200"/>
      <c r="E33" s="222"/>
      <c r="F33" s="201"/>
      <c r="G33" s="200"/>
      <c r="H33" s="222"/>
      <c r="I33" s="202"/>
      <c r="J33" s="203"/>
      <c r="K33" s="222"/>
      <c r="L33" s="201"/>
      <c r="M33" s="200"/>
      <c r="N33" s="222"/>
      <c r="O33" s="202"/>
      <c r="P33" s="203">
        <v>3</v>
      </c>
      <c r="Q33" s="222">
        <v>388</v>
      </c>
      <c r="R33" s="202">
        <v>1163</v>
      </c>
      <c r="S33" s="298"/>
      <c r="T33" s="317"/>
      <c r="U33" s="1260"/>
      <c r="V33" s="302" t="s">
        <v>30</v>
      </c>
      <c r="W33" s="200"/>
      <c r="X33" s="222"/>
      <c r="Y33" s="201"/>
      <c r="Z33" s="200"/>
      <c r="AA33" s="222"/>
      <c r="AB33" s="202"/>
      <c r="AC33" s="203"/>
      <c r="AD33" s="222"/>
      <c r="AE33" s="201"/>
      <c r="AF33" s="200">
        <v>1</v>
      </c>
      <c r="AG33" s="222">
        <v>15</v>
      </c>
      <c r="AH33" s="202">
        <v>15</v>
      </c>
      <c r="AI33" s="203"/>
      <c r="AJ33" s="222"/>
      <c r="AK33" s="201"/>
      <c r="AL33" s="200">
        <v>3</v>
      </c>
      <c r="AM33" s="222">
        <v>194</v>
      </c>
      <c r="AN33" s="202">
        <v>194</v>
      </c>
    </row>
    <row r="34" spans="2:40" ht="13.5" customHeight="1">
      <c r="B34" s="1260"/>
      <c r="C34" s="302" t="s">
        <v>31</v>
      </c>
      <c r="D34" s="148">
        <v>9</v>
      </c>
      <c r="E34" s="149">
        <v>375</v>
      </c>
      <c r="F34" s="181">
        <v>375</v>
      </c>
      <c r="G34" s="148"/>
      <c r="H34" s="149"/>
      <c r="I34" s="168"/>
      <c r="J34" s="154">
        <v>2</v>
      </c>
      <c r="K34" s="149">
        <v>40</v>
      </c>
      <c r="L34" s="181">
        <v>40</v>
      </c>
      <c r="M34" s="148"/>
      <c r="N34" s="149"/>
      <c r="O34" s="168"/>
      <c r="P34" s="154">
        <v>2</v>
      </c>
      <c r="Q34" s="149">
        <v>67</v>
      </c>
      <c r="R34" s="168">
        <v>67</v>
      </c>
      <c r="S34" s="298"/>
      <c r="T34" s="317"/>
      <c r="U34" s="1260"/>
      <c r="V34" s="302" t="s">
        <v>31</v>
      </c>
      <c r="W34" s="200"/>
      <c r="X34" s="222"/>
      <c r="Y34" s="201"/>
      <c r="Z34" s="200"/>
      <c r="AA34" s="222"/>
      <c r="AB34" s="202"/>
      <c r="AC34" s="203"/>
      <c r="AD34" s="222"/>
      <c r="AE34" s="201"/>
      <c r="AF34" s="200"/>
      <c r="AG34" s="222"/>
      <c r="AH34" s="202"/>
      <c r="AI34" s="203"/>
      <c r="AJ34" s="222"/>
      <c r="AK34" s="201"/>
      <c r="AL34" s="200"/>
      <c r="AM34" s="222"/>
      <c r="AN34" s="202"/>
    </row>
    <row r="35" spans="2:40" ht="13.5" customHeight="1">
      <c r="B35" s="1260"/>
      <c r="C35" s="302" t="s">
        <v>32</v>
      </c>
      <c r="D35" s="200"/>
      <c r="E35" s="222"/>
      <c r="F35" s="201"/>
      <c r="G35" s="200"/>
      <c r="H35" s="222"/>
      <c r="I35" s="202"/>
      <c r="J35" s="203"/>
      <c r="K35" s="222"/>
      <c r="L35" s="201"/>
      <c r="M35" s="200">
        <v>2</v>
      </c>
      <c r="N35" s="222">
        <v>62</v>
      </c>
      <c r="O35" s="202">
        <v>262</v>
      </c>
      <c r="P35" s="203">
        <v>5</v>
      </c>
      <c r="Q35" s="222">
        <v>1071</v>
      </c>
      <c r="R35" s="202">
        <v>1071</v>
      </c>
      <c r="S35" s="298"/>
      <c r="T35" s="317"/>
      <c r="U35" s="1260"/>
      <c r="V35" s="302" t="s">
        <v>32</v>
      </c>
      <c r="W35" s="200"/>
      <c r="X35" s="222"/>
      <c r="Y35" s="201"/>
      <c r="Z35" s="200"/>
      <c r="AA35" s="222"/>
      <c r="AB35" s="202"/>
      <c r="AC35" s="203"/>
      <c r="AD35" s="222"/>
      <c r="AE35" s="201"/>
      <c r="AF35" s="200"/>
      <c r="AG35" s="222"/>
      <c r="AH35" s="202"/>
      <c r="AI35" s="203"/>
      <c r="AJ35" s="222"/>
      <c r="AK35" s="201"/>
      <c r="AL35" s="200"/>
      <c r="AM35" s="222"/>
      <c r="AN35" s="202"/>
    </row>
    <row r="36" spans="2:40" ht="13.5" customHeight="1">
      <c r="B36" s="1260"/>
      <c r="C36" s="302" t="s">
        <v>33</v>
      </c>
      <c r="D36" s="200">
        <v>9</v>
      </c>
      <c r="E36" s="222">
        <v>191</v>
      </c>
      <c r="F36" s="201">
        <v>1719</v>
      </c>
      <c r="G36" s="200"/>
      <c r="H36" s="222"/>
      <c r="I36" s="202"/>
      <c r="J36" s="203">
        <v>13</v>
      </c>
      <c r="K36" s="222">
        <v>241</v>
      </c>
      <c r="L36" s="201">
        <v>444</v>
      </c>
      <c r="M36" s="200"/>
      <c r="N36" s="222"/>
      <c r="O36" s="202"/>
      <c r="P36" s="203"/>
      <c r="Q36" s="222"/>
      <c r="R36" s="206"/>
      <c r="S36" s="298"/>
      <c r="T36" s="317"/>
      <c r="U36" s="1260"/>
      <c r="V36" s="302" t="s">
        <v>33</v>
      </c>
      <c r="W36" s="200"/>
      <c r="X36" s="222"/>
      <c r="Y36" s="201"/>
      <c r="Z36" s="200"/>
      <c r="AA36" s="222"/>
      <c r="AB36" s="202"/>
      <c r="AC36" s="203"/>
      <c r="AD36" s="222"/>
      <c r="AE36" s="201"/>
      <c r="AF36" s="200"/>
      <c r="AG36" s="222"/>
      <c r="AH36" s="202"/>
      <c r="AI36" s="203"/>
      <c r="AJ36" s="222"/>
      <c r="AK36" s="201"/>
      <c r="AL36" s="200">
        <v>6</v>
      </c>
      <c r="AM36" s="222">
        <v>149</v>
      </c>
      <c r="AN36" s="202">
        <v>182</v>
      </c>
    </row>
    <row r="37" spans="2:40" ht="13.5" customHeight="1">
      <c r="B37" s="1260"/>
      <c r="C37" s="303" t="s">
        <v>34</v>
      </c>
      <c r="D37" s="204">
        <v>5</v>
      </c>
      <c r="E37" s="223">
        <v>285</v>
      </c>
      <c r="F37" s="205">
        <v>2764</v>
      </c>
      <c r="G37" s="204"/>
      <c r="H37" s="223"/>
      <c r="I37" s="206"/>
      <c r="J37" s="207">
        <v>3</v>
      </c>
      <c r="K37" s="223">
        <v>65</v>
      </c>
      <c r="L37" s="205">
        <v>79</v>
      </c>
      <c r="M37" s="204"/>
      <c r="N37" s="223"/>
      <c r="O37" s="206"/>
      <c r="P37" s="207">
        <v>13</v>
      </c>
      <c r="Q37" s="223">
        <v>1156</v>
      </c>
      <c r="R37" s="206">
        <v>1400</v>
      </c>
      <c r="S37" s="298"/>
      <c r="T37" s="317"/>
      <c r="U37" s="1260"/>
      <c r="V37" s="303" t="s">
        <v>34</v>
      </c>
      <c r="W37" s="204"/>
      <c r="X37" s="223"/>
      <c r="Y37" s="205"/>
      <c r="Z37" s="204">
        <v>3</v>
      </c>
      <c r="AA37" s="223">
        <v>96</v>
      </c>
      <c r="AB37" s="206">
        <v>99</v>
      </c>
      <c r="AC37" s="207"/>
      <c r="AD37" s="223"/>
      <c r="AE37" s="205"/>
      <c r="AF37" s="204"/>
      <c r="AG37" s="223"/>
      <c r="AH37" s="206"/>
      <c r="AI37" s="207"/>
      <c r="AJ37" s="223"/>
      <c r="AK37" s="205"/>
      <c r="AL37" s="204">
        <v>5</v>
      </c>
      <c r="AM37" s="223">
        <v>1219</v>
      </c>
      <c r="AN37" s="206">
        <v>1219</v>
      </c>
    </row>
    <row r="38" spans="2:40" ht="13.5" customHeight="1">
      <c r="B38" s="1260"/>
      <c r="C38" s="302" t="s">
        <v>35</v>
      </c>
      <c r="D38" s="200"/>
      <c r="E38" s="222"/>
      <c r="F38" s="201"/>
      <c r="G38" s="200"/>
      <c r="H38" s="222"/>
      <c r="I38" s="202"/>
      <c r="J38" s="203"/>
      <c r="K38" s="222"/>
      <c r="L38" s="201"/>
      <c r="M38" s="200"/>
      <c r="N38" s="222"/>
      <c r="O38" s="202"/>
      <c r="P38" s="203">
        <v>1</v>
      </c>
      <c r="Q38" s="222">
        <v>323</v>
      </c>
      <c r="R38" s="202">
        <v>544</v>
      </c>
      <c r="S38" s="298"/>
      <c r="T38" s="317"/>
      <c r="U38" s="1260"/>
      <c r="V38" s="302" t="s">
        <v>35</v>
      </c>
      <c r="W38" s="200"/>
      <c r="X38" s="222"/>
      <c r="Y38" s="201"/>
      <c r="Z38" s="200">
        <v>1</v>
      </c>
      <c r="AA38" s="222">
        <v>10</v>
      </c>
      <c r="AB38" s="202">
        <v>82</v>
      </c>
      <c r="AC38" s="203"/>
      <c r="AD38" s="222"/>
      <c r="AE38" s="201"/>
      <c r="AF38" s="200"/>
      <c r="AG38" s="222"/>
      <c r="AH38" s="202"/>
      <c r="AI38" s="203"/>
      <c r="AJ38" s="222"/>
      <c r="AK38" s="201"/>
      <c r="AL38" s="200">
        <f>D38+G38+J38+M38+P38+W38+Z38+AC38+AF38+AI38</f>
        <v>2</v>
      </c>
      <c r="AM38" s="222">
        <f>E38+H38+K38+N38+Q38+X38+AA38+AD38+AG38+AJ38</f>
        <v>333</v>
      </c>
      <c r="AN38" s="202">
        <f>F38+I38+L38+O38+R38+Y38+AB38+AE38+AH38+AK38</f>
        <v>626</v>
      </c>
    </row>
    <row r="39" spans="2:40" ht="13.5" customHeight="1">
      <c r="B39" s="1260"/>
      <c r="C39" s="303" t="s">
        <v>36</v>
      </c>
      <c r="D39" s="204"/>
      <c r="E39" s="223"/>
      <c r="F39" s="205"/>
      <c r="G39" s="204"/>
      <c r="H39" s="223"/>
      <c r="I39" s="206"/>
      <c r="J39" s="207"/>
      <c r="K39" s="223"/>
      <c r="L39" s="205"/>
      <c r="M39" s="204"/>
      <c r="N39" s="223"/>
      <c r="O39" s="206"/>
      <c r="P39" s="207"/>
      <c r="Q39" s="223"/>
      <c r="R39" s="206"/>
      <c r="S39" s="298"/>
      <c r="T39" s="317"/>
      <c r="U39" s="1260"/>
      <c r="V39" s="302" t="s">
        <v>36</v>
      </c>
      <c r="W39" s="200"/>
      <c r="X39" s="222"/>
      <c r="Y39" s="201"/>
      <c r="Z39" s="200"/>
      <c r="AA39" s="222"/>
      <c r="AB39" s="202"/>
      <c r="AC39" s="203"/>
      <c r="AD39" s="222"/>
      <c r="AE39" s="201"/>
      <c r="AF39" s="200"/>
      <c r="AG39" s="222"/>
      <c r="AH39" s="202"/>
      <c r="AI39" s="203"/>
      <c r="AJ39" s="222"/>
      <c r="AK39" s="201"/>
      <c r="AL39" s="200">
        <v>3</v>
      </c>
      <c r="AM39" s="222">
        <v>277</v>
      </c>
      <c r="AN39" s="202">
        <v>277</v>
      </c>
    </row>
    <row r="40" spans="2:40" ht="13.5" customHeight="1">
      <c r="B40" s="1261"/>
      <c r="C40" s="307" t="s">
        <v>37</v>
      </c>
      <c r="D40" s="324"/>
      <c r="E40" s="325"/>
      <c r="F40" s="327"/>
      <c r="G40" s="324"/>
      <c r="H40" s="325"/>
      <c r="I40" s="326"/>
      <c r="J40" s="348"/>
      <c r="K40" s="325"/>
      <c r="L40" s="327"/>
      <c r="M40" s="324"/>
      <c r="N40" s="325"/>
      <c r="O40" s="326"/>
      <c r="P40" s="348"/>
      <c r="Q40" s="325"/>
      <c r="R40" s="326"/>
      <c r="S40" s="298"/>
      <c r="T40" s="317"/>
      <c r="U40" s="1261"/>
      <c r="V40" s="307" t="s">
        <v>37</v>
      </c>
      <c r="W40" s="324"/>
      <c r="X40" s="325"/>
      <c r="Y40" s="327"/>
      <c r="Z40" s="324"/>
      <c r="AA40" s="325"/>
      <c r="AB40" s="326"/>
      <c r="AC40" s="348"/>
      <c r="AD40" s="325"/>
      <c r="AE40" s="327"/>
      <c r="AF40" s="324"/>
      <c r="AG40" s="325"/>
      <c r="AH40" s="326"/>
      <c r="AI40" s="348"/>
      <c r="AJ40" s="325"/>
      <c r="AK40" s="327"/>
      <c r="AL40" s="324"/>
      <c r="AM40" s="325"/>
      <c r="AN40" s="326"/>
    </row>
    <row r="41" spans="2:40" ht="13.5" customHeight="1">
      <c r="B41" s="1259" t="s">
        <v>38</v>
      </c>
      <c r="C41" s="299" t="s">
        <v>39</v>
      </c>
      <c r="D41" s="335">
        <v>9</v>
      </c>
      <c r="E41" s="323">
        <v>210</v>
      </c>
      <c r="F41" s="213">
        <v>726</v>
      </c>
      <c r="G41" s="335"/>
      <c r="H41" s="323"/>
      <c r="I41" s="214"/>
      <c r="J41" s="347"/>
      <c r="K41" s="323"/>
      <c r="L41" s="213"/>
      <c r="M41" s="335">
        <v>35</v>
      </c>
      <c r="N41" s="323">
        <v>1358</v>
      </c>
      <c r="O41" s="214">
        <v>3402</v>
      </c>
      <c r="P41" s="347"/>
      <c r="Q41" s="323"/>
      <c r="R41" s="214"/>
      <c r="S41" s="298"/>
      <c r="T41" s="317"/>
      <c r="U41" s="1259" t="s">
        <v>38</v>
      </c>
      <c r="V41" s="299" t="s">
        <v>39</v>
      </c>
      <c r="W41" s="335"/>
      <c r="X41" s="323"/>
      <c r="Y41" s="213"/>
      <c r="Z41" s="335"/>
      <c r="AA41" s="323"/>
      <c r="AB41" s="214"/>
      <c r="AC41" s="347"/>
      <c r="AD41" s="323"/>
      <c r="AE41" s="213"/>
      <c r="AF41" s="335"/>
      <c r="AG41" s="323"/>
      <c r="AH41" s="214"/>
      <c r="AI41" s="347"/>
      <c r="AJ41" s="323"/>
      <c r="AK41" s="213"/>
      <c r="AL41" s="335">
        <v>8</v>
      </c>
      <c r="AM41" s="323">
        <v>138</v>
      </c>
      <c r="AN41" s="214">
        <v>309</v>
      </c>
    </row>
    <row r="42" spans="2:40" ht="13.5" customHeight="1">
      <c r="B42" s="1260"/>
      <c r="C42" s="311" t="s">
        <v>40</v>
      </c>
      <c r="D42" s="200">
        <v>47</v>
      </c>
      <c r="E42" s="222">
        <v>390</v>
      </c>
      <c r="F42" s="201">
        <v>1258</v>
      </c>
      <c r="G42" s="200"/>
      <c r="H42" s="222"/>
      <c r="I42" s="202"/>
      <c r="J42" s="203">
        <v>195</v>
      </c>
      <c r="K42" s="222">
        <v>1897</v>
      </c>
      <c r="L42" s="201">
        <v>10168</v>
      </c>
      <c r="M42" s="200">
        <v>2</v>
      </c>
      <c r="N42" s="222">
        <v>9</v>
      </c>
      <c r="O42" s="202">
        <v>18</v>
      </c>
      <c r="P42" s="203">
        <v>36</v>
      </c>
      <c r="Q42" s="222">
        <v>599</v>
      </c>
      <c r="R42" s="202">
        <v>5934</v>
      </c>
      <c r="S42" s="306"/>
      <c r="T42" s="317"/>
      <c r="U42" s="1260"/>
      <c r="V42" s="311" t="s">
        <v>40</v>
      </c>
      <c r="W42" s="200"/>
      <c r="X42" s="222"/>
      <c r="Y42" s="201"/>
      <c r="Z42" s="200"/>
      <c r="AA42" s="222"/>
      <c r="AB42" s="202"/>
      <c r="AC42" s="203"/>
      <c r="AD42" s="222"/>
      <c r="AE42" s="201"/>
      <c r="AF42" s="200">
        <v>39</v>
      </c>
      <c r="AG42" s="222">
        <v>1804</v>
      </c>
      <c r="AH42" s="202">
        <v>1804</v>
      </c>
      <c r="AI42" s="203"/>
      <c r="AJ42" s="222"/>
      <c r="AK42" s="201"/>
      <c r="AL42" s="200">
        <v>56</v>
      </c>
      <c r="AM42" s="222">
        <v>2572</v>
      </c>
      <c r="AN42" s="202">
        <v>2572</v>
      </c>
    </row>
    <row r="43" spans="2:40" ht="13.5" customHeight="1">
      <c r="B43" s="1260"/>
      <c r="C43" s="302" t="s">
        <v>41</v>
      </c>
      <c r="D43" s="200">
        <v>3</v>
      </c>
      <c r="E43" s="222">
        <v>180</v>
      </c>
      <c r="F43" s="201">
        <v>428</v>
      </c>
      <c r="G43" s="200"/>
      <c r="H43" s="222"/>
      <c r="I43" s="202"/>
      <c r="J43" s="203">
        <v>2</v>
      </c>
      <c r="K43" s="222">
        <v>125</v>
      </c>
      <c r="L43" s="201">
        <v>1595</v>
      </c>
      <c r="M43" s="200">
        <v>1</v>
      </c>
      <c r="N43" s="222">
        <v>76</v>
      </c>
      <c r="O43" s="202">
        <v>91</v>
      </c>
      <c r="P43" s="203">
        <v>6</v>
      </c>
      <c r="Q43" s="222">
        <v>288</v>
      </c>
      <c r="R43" s="202">
        <v>756</v>
      </c>
      <c r="S43" s="298"/>
      <c r="T43" s="317"/>
      <c r="U43" s="1260"/>
      <c r="V43" s="302" t="s">
        <v>41</v>
      </c>
      <c r="W43" s="200"/>
      <c r="X43" s="222"/>
      <c r="Y43" s="201"/>
      <c r="Z43" s="200"/>
      <c r="AA43" s="222"/>
      <c r="AB43" s="202"/>
      <c r="AC43" s="203"/>
      <c r="AD43" s="222"/>
      <c r="AE43" s="201"/>
      <c r="AF43" s="200"/>
      <c r="AG43" s="222"/>
      <c r="AH43" s="202"/>
      <c r="AI43" s="203"/>
      <c r="AJ43" s="222"/>
      <c r="AK43" s="201"/>
      <c r="AL43" s="200">
        <v>30</v>
      </c>
      <c r="AM43" s="222">
        <v>2456</v>
      </c>
      <c r="AN43" s="202">
        <v>2456</v>
      </c>
    </row>
    <row r="44" spans="2:40" ht="13.5" customHeight="1">
      <c r="B44" s="1260"/>
      <c r="C44" s="303" t="s">
        <v>42</v>
      </c>
      <c r="D44" s="204"/>
      <c r="E44" s="223"/>
      <c r="F44" s="205"/>
      <c r="G44" s="204"/>
      <c r="H44" s="223"/>
      <c r="I44" s="206"/>
      <c r="J44" s="207"/>
      <c r="K44" s="223"/>
      <c r="L44" s="205"/>
      <c r="M44" s="204"/>
      <c r="N44" s="223"/>
      <c r="O44" s="206"/>
      <c r="P44" s="207"/>
      <c r="Q44" s="223"/>
      <c r="R44" s="206"/>
      <c r="S44" s="298"/>
      <c r="T44" s="317"/>
      <c r="U44" s="1260"/>
      <c r="V44" s="302" t="s">
        <v>42</v>
      </c>
      <c r="W44" s="200"/>
      <c r="X44" s="222"/>
      <c r="Y44" s="201"/>
      <c r="Z44" s="200"/>
      <c r="AA44" s="222"/>
      <c r="AB44" s="202"/>
      <c r="AC44" s="203"/>
      <c r="AD44" s="222"/>
      <c r="AE44" s="201"/>
      <c r="AF44" s="200"/>
      <c r="AG44" s="222"/>
      <c r="AH44" s="202"/>
      <c r="AI44" s="203">
        <v>3</v>
      </c>
      <c r="AJ44" s="222">
        <v>85</v>
      </c>
      <c r="AK44" s="201">
        <v>85</v>
      </c>
      <c r="AL44" s="200"/>
      <c r="AM44" s="222"/>
      <c r="AN44" s="202"/>
    </row>
    <row r="45" spans="2:40" ht="13.5" customHeight="1">
      <c r="B45" s="1260"/>
      <c r="C45" s="303" t="s">
        <v>43</v>
      </c>
      <c r="D45" s="148">
        <v>3</v>
      </c>
      <c r="E45" s="149">
        <v>414</v>
      </c>
      <c r="F45" s="181">
        <v>446</v>
      </c>
      <c r="G45" s="148"/>
      <c r="H45" s="149"/>
      <c r="I45" s="168"/>
      <c r="J45" s="154"/>
      <c r="K45" s="149"/>
      <c r="L45" s="181"/>
      <c r="M45" s="148">
        <v>1</v>
      </c>
      <c r="N45" s="149">
        <v>26</v>
      </c>
      <c r="O45" s="168">
        <v>77</v>
      </c>
      <c r="P45" s="154">
        <v>1</v>
      </c>
      <c r="Q45" s="149">
        <v>365</v>
      </c>
      <c r="R45" s="168">
        <v>365</v>
      </c>
      <c r="S45" s="298"/>
      <c r="T45" s="317"/>
      <c r="U45" s="1260"/>
      <c r="V45" s="303" t="s">
        <v>43</v>
      </c>
      <c r="W45" s="148"/>
      <c r="X45" s="149"/>
      <c r="Y45" s="181"/>
      <c r="Z45" s="148"/>
      <c r="AA45" s="149"/>
      <c r="AB45" s="168"/>
      <c r="AC45" s="154"/>
      <c r="AD45" s="149"/>
      <c r="AE45" s="181"/>
      <c r="AF45" s="148"/>
      <c r="AG45" s="149"/>
      <c r="AH45" s="168"/>
      <c r="AI45" s="154"/>
      <c r="AJ45" s="149"/>
      <c r="AK45" s="181"/>
      <c r="AL45" s="148">
        <v>6</v>
      </c>
      <c r="AM45" s="149">
        <v>614</v>
      </c>
      <c r="AN45" s="168">
        <v>614</v>
      </c>
    </row>
    <row r="46" spans="2:40" ht="13.5" customHeight="1">
      <c r="B46" s="1260"/>
      <c r="C46" s="303" t="s">
        <v>44</v>
      </c>
      <c r="D46" s="204"/>
      <c r="E46" s="223"/>
      <c r="F46" s="205"/>
      <c r="G46" s="204"/>
      <c r="H46" s="223"/>
      <c r="I46" s="206"/>
      <c r="J46" s="207"/>
      <c r="K46" s="223"/>
      <c r="L46" s="205"/>
      <c r="M46" s="204"/>
      <c r="N46" s="223"/>
      <c r="O46" s="206"/>
      <c r="P46" s="207"/>
      <c r="Q46" s="223"/>
      <c r="R46" s="206"/>
      <c r="S46" s="298"/>
      <c r="T46" s="317"/>
      <c r="U46" s="1260"/>
      <c r="V46" s="302" t="s">
        <v>44</v>
      </c>
      <c r="W46" s="200"/>
      <c r="X46" s="222"/>
      <c r="Y46" s="201"/>
      <c r="Z46" s="200"/>
      <c r="AA46" s="222"/>
      <c r="AB46" s="202"/>
      <c r="AC46" s="203">
        <v>5</v>
      </c>
      <c r="AD46" s="222">
        <v>68</v>
      </c>
      <c r="AE46" s="201">
        <v>68</v>
      </c>
      <c r="AF46" s="200">
        <v>2</v>
      </c>
      <c r="AG46" s="222">
        <v>323</v>
      </c>
      <c r="AH46" s="202">
        <v>323</v>
      </c>
      <c r="AI46" s="203"/>
      <c r="AJ46" s="222"/>
      <c r="AK46" s="201"/>
      <c r="AL46" s="200">
        <v>5</v>
      </c>
      <c r="AM46" s="222">
        <v>286</v>
      </c>
      <c r="AN46" s="202">
        <v>286</v>
      </c>
    </row>
    <row r="47" spans="2:40" ht="13.5" customHeight="1">
      <c r="B47" s="1260"/>
      <c r="C47" s="302" t="s">
        <v>45</v>
      </c>
      <c r="D47" s="148">
        <v>4</v>
      </c>
      <c r="E47" s="149">
        <v>66</v>
      </c>
      <c r="F47" s="181">
        <v>650</v>
      </c>
      <c r="G47" s="148"/>
      <c r="H47" s="149"/>
      <c r="I47" s="168"/>
      <c r="J47" s="154"/>
      <c r="K47" s="149"/>
      <c r="L47" s="181"/>
      <c r="M47" s="148">
        <v>2</v>
      </c>
      <c r="N47" s="149">
        <v>18</v>
      </c>
      <c r="O47" s="168">
        <v>123</v>
      </c>
      <c r="P47" s="154">
        <v>4</v>
      </c>
      <c r="Q47" s="149">
        <v>141</v>
      </c>
      <c r="R47" s="168">
        <v>1235</v>
      </c>
      <c r="S47" s="298"/>
      <c r="T47" s="317"/>
      <c r="U47" s="1260"/>
      <c r="V47" s="302" t="s">
        <v>45</v>
      </c>
      <c r="W47" s="148"/>
      <c r="X47" s="149"/>
      <c r="Y47" s="181"/>
      <c r="Z47" s="148"/>
      <c r="AA47" s="149"/>
      <c r="AB47" s="168"/>
      <c r="AC47" s="154"/>
      <c r="AD47" s="149"/>
      <c r="AE47" s="181"/>
      <c r="AF47" s="148"/>
      <c r="AG47" s="149"/>
      <c r="AH47" s="168"/>
      <c r="AI47" s="154"/>
      <c r="AJ47" s="149"/>
      <c r="AK47" s="181"/>
      <c r="AL47" s="148">
        <v>12</v>
      </c>
      <c r="AM47" s="149">
        <v>359</v>
      </c>
      <c r="AN47" s="168">
        <v>824</v>
      </c>
    </row>
    <row r="48" spans="2:40" ht="13.5" customHeight="1">
      <c r="B48" s="1260"/>
      <c r="C48" s="303" t="s">
        <v>46</v>
      </c>
      <c r="D48" s="204"/>
      <c r="E48" s="222"/>
      <c r="F48" s="205"/>
      <c r="G48" s="204"/>
      <c r="H48" s="222"/>
      <c r="I48" s="206"/>
      <c r="J48" s="207">
        <v>2</v>
      </c>
      <c r="K48" s="222">
        <v>76</v>
      </c>
      <c r="L48" s="201">
        <v>761</v>
      </c>
      <c r="M48" s="204"/>
      <c r="N48" s="222"/>
      <c r="O48" s="206"/>
      <c r="P48" s="207">
        <v>2</v>
      </c>
      <c r="Q48" s="222">
        <v>58</v>
      </c>
      <c r="R48" s="202">
        <v>555</v>
      </c>
      <c r="S48" s="306"/>
      <c r="T48" s="317"/>
      <c r="U48" s="1260"/>
      <c r="V48" s="303" t="s">
        <v>46</v>
      </c>
      <c r="W48" s="204"/>
      <c r="X48" s="222"/>
      <c r="Y48" s="201"/>
      <c r="Z48" s="204">
        <v>26</v>
      </c>
      <c r="AA48" s="222">
        <v>59</v>
      </c>
      <c r="AB48" s="202">
        <v>422</v>
      </c>
      <c r="AC48" s="207">
        <v>3</v>
      </c>
      <c r="AD48" s="222">
        <v>124</v>
      </c>
      <c r="AE48" s="201">
        <v>774</v>
      </c>
      <c r="AF48" s="204"/>
      <c r="AG48" s="222"/>
      <c r="AH48" s="206"/>
      <c r="AI48" s="207"/>
      <c r="AJ48" s="222"/>
      <c r="AK48" s="205"/>
      <c r="AL48" s="328"/>
      <c r="AM48" s="329"/>
      <c r="AN48" s="330"/>
    </row>
    <row r="49" spans="2:40" ht="13.5" customHeight="1">
      <c r="B49" s="1260"/>
      <c r="C49" s="302" t="s">
        <v>47</v>
      </c>
      <c r="D49" s="148">
        <v>10</v>
      </c>
      <c r="E49" s="149">
        <v>135</v>
      </c>
      <c r="F49" s="181">
        <v>204</v>
      </c>
      <c r="G49" s="148"/>
      <c r="H49" s="149"/>
      <c r="I49" s="168"/>
      <c r="J49" s="154">
        <v>5</v>
      </c>
      <c r="K49" s="149">
        <v>413</v>
      </c>
      <c r="L49" s="181">
        <v>413</v>
      </c>
      <c r="M49" s="148"/>
      <c r="N49" s="149"/>
      <c r="O49" s="168"/>
      <c r="P49" s="154"/>
      <c r="Q49" s="149"/>
      <c r="R49" s="168"/>
      <c r="S49" s="298"/>
      <c r="T49" s="317"/>
      <c r="U49" s="1260"/>
      <c r="V49" s="302" t="s">
        <v>47</v>
      </c>
      <c r="W49" s="148"/>
      <c r="X49" s="149"/>
      <c r="Y49" s="181"/>
      <c r="Z49" s="148"/>
      <c r="AA49" s="149"/>
      <c r="AB49" s="168"/>
      <c r="AC49" s="154">
        <v>4</v>
      </c>
      <c r="AD49" s="149">
        <v>87</v>
      </c>
      <c r="AE49" s="181">
        <v>87</v>
      </c>
      <c r="AF49" s="148"/>
      <c r="AG49" s="149"/>
      <c r="AH49" s="168"/>
      <c r="AI49" s="154"/>
      <c r="AJ49" s="149"/>
      <c r="AK49" s="181"/>
      <c r="AL49" s="148">
        <v>1</v>
      </c>
      <c r="AM49" s="149">
        <v>70</v>
      </c>
      <c r="AN49" s="168">
        <v>70</v>
      </c>
    </row>
    <row r="50" spans="2:40" ht="13.5" customHeight="1">
      <c r="B50" s="1260"/>
      <c r="C50" s="303" t="s">
        <v>48</v>
      </c>
      <c r="D50" s="204"/>
      <c r="E50" s="223"/>
      <c r="F50" s="205"/>
      <c r="G50" s="204"/>
      <c r="H50" s="223"/>
      <c r="I50" s="206"/>
      <c r="J50" s="207"/>
      <c r="K50" s="223"/>
      <c r="L50" s="205"/>
      <c r="M50" s="204"/>
      <c r="N50" s="223"/>
      <c r="O50" s="206"/>
      <c r="P50" s="207">
        <v>10</v>
      </c>
      <c r="Q50" s="223">
        <v>102</v>
      </c>
      <c r="R50" s="206">
        <v>551</v>
      </c>
      <c r="S50" s="298"/>
      <c r="T50" s="317"/>
      <c r="U50" s="1260"/>
      <c r="V50" s="303" t="s">
        <v>48</v>
      </c>
      <c r="W50" s="204"/>
      <c r="X50" s="223"/>
      <c r="Y50" s="205"/>
      <c r="Z50" s="204"/>
      <c r="AA50" s="223"/>
      <c r="AB50" s="206"/>
      <c r="AC50" s="207"/>
      <c r="AD50" s="223"/>
      <c r="AE50" s="205"/>
      <c r="AF50" s="204"/>
      <c r="AG50" s="223"/>
      <c r="AH50" s="206"/>
      <c r="AI50" s="207"/>
      <c r="AJ50" s="223"/>
      <c r="AK50" s="205"/>
      <c r="AL50" s="204">
        <v>1</v>
      </c>
      <c r="AM50" s="223">
        <v>41</v>
      </c>
      <c r="AN50" s="206">
        <v>41</v>
      </c>
    </row>
    <row r="51" spans="2:40" ht="13.5" customHeight="1">
      <c r="B51" s="1260"/>
      <c r="C51" s="311" t="s">
        <v>49</v>
      </c>
      <c r="D51" s="200">
        <v>5</v>
      </c>
      <c r="E51" s="222">
        <v>91</v>
      </c>
      <c r="F51" s="201">
        <v>119</v>
      </c>
      <c r="G51" s="204"/>
      <c r="H51" s="222"/>
      <c r="I51" s="206"/>
      <c r="J51" s="207"/>
      <c r="K51" s="222"/>
      <c r="L51" s="205"/>
      <c r="M51" s="204"/>
      <c r="N51" s="222"/>
      <c r="O51" s="206"/>
      <c r="P51" s="207"/>
      <c r="Q51" s="222"/>
      <c r="R51" s="206"/>
      <c r="S51" s="306"/>
      <c r="T51" s="317"/>
      <c r="U51" s="1260"/>
      <c r="V51" s="311" t="s">
        <v>49</v>
      </c>
      <c r="W51" s="204"/>
      <c r="X51" s="222"/>
      <c r="Y51" s="201"/>
      <c r="Z51" s="204"/>
      <c r="AA51" s="222"/>
      <c r="AB51" s="206"/>
      <c r="AC51" s="207"/>
      <c r="AD51" s="222"/>
      <c r="AE51" s="205"/>
      <c r="AF51" s="204"/>
      <c r="AG51" s="222"/>
      <c r="AH51" s="206"/>
      <c r="AI51" s="207"/>
      <c r="AJ51" s="222"/>
      <c r="AK51" s="205"/>
      <c r="AL51" s="200">
        <v>3</v>
      </c>
      <c r="AM51" s="222">
        <v>92</v>
      </c>
      <c r="AN51" s="202">
        <v>92</v>
      </c>
    </row>
    <row r="52" spans="2:40" ht="13.5" customHeight="1">
      <c r="B52" s="1261"/>
      <c r="C52" s="312" t="s">
        <v>50</v>
      </c>
      <c r="D52" s="331"/>
      <c r="E52" s="332"/>
      <c r="F52" s="334"/>
      <c r="G52" s="331"/>
      <c r="H52" s="332"/>
      <c r="I52" s="333"/>
      <c r="J52" s="349"/>
      <c r="K52" s="332"/>
      <c r="L52" s="334"/>
      <c r="M52" s="331"/>
      <c r="N52" s="332"/>
      <c r="O52" s="333"/>
      <c r="P52" s="349"/>
      <c r="Q52" s="332"/>
      <c r="R52" s="333"/>
      <c r="S52" s="298"/>
      <c r="T52" s="317"/>
      <c r="U52" s="1261"/>
      <c r="V52" s="312" t="s">
        <v>50</v>
      </c>
      <c r="W52" s="218"/>
      <c r="X52" s="225"/>
      <c r="Y52" s="219"/>
      <c r="Z52" s="218"/>
      <c r="AA52" s="225"/>
      <c r="AB52" s="216"/>
      <c r="AC52" s="350"/>
      <c r="AD52" s="351"/>
      <c r="AE52" s="352"/>
      <c r="AF52" s="353"/>
      <c r="AG52" s="351"/>
      <c r="AH52" s="354"/>
      <c r="AI52" s="350"/>
      <c r="AJ52" s="351"/>
      <c r="AK52" s="352"/>
      <c r="AL52" s="353">
        <v>3</v>
      </c>
      <c r="AM52" s="351">
        <v>148</v>
      </c>
      <c r="AN52" s="354">
        <v>148</v>
      </c>
    </row>
    <row r="53" spans="2:40" ht="13.5" customHeight="1">
      <c r="B53" s="1259" t="s">
        <v>51</v>
      </c>
      <c r="C53" s="313" t="s">
        <v>52</v>
      </c>
      <c r="D53" s="197">
        <v>57</v>
      </c>
      <c r="E53" s="221">
        <v>1026</v>
      </c>
      <c r="F53" s="217">
        <v>2198</v>
      </c>
      <c r="G53" s="197"/>
      <c r="H53" s="221"/>
      <c r="I53" s="198"/>
      <c r="J53" s="199">
        <v>123</v>
      </c>
      <c r="K53" s="221">
        <v>2260</v>
      </c>
      <c r="L53" s="217">
        <v>5593</v>
      </c>
      <c r="M53" s="197">
        <v>23</v>
      </c>
      <c r="N53" s="221">
        <v>136</v>
      </c>
      <c r="O53" s="198">
        <v>503</v>
      </c>
      <c r="P53" s="199">
        <v>52</v>
      </c>
      <c r="Q53" s="221">
        <v>940</v>
      </c>
      <c r="R53" s="198">
        <v>2827</v>
      </c>
      <c r="S53" s="298"/>
      <c r="T53" s="317"/>
      <c r="U53" s="1259" t="s">
        <v>51</v>
      </c>
      <c r="V53" s="313" t="s">
        <v>52</v>
      </c>
      <c r="W53" s="212"/>
      <c r="X53" s="323"/>
      <c r="Y53" s="213"/>
      <c r="Z53" s="212"/>
      <c r="AA53" s="323"/>
      <c r="AB53" s="214"/>
      <c r="AC53" s="215">
        <v>19</v>
      </c>
      <c r="AD53" s="323">
        <v>193</v>
      </c>
      <c r="AE53" s="213">
        <v>1265</v>
      </c>
      <c r="AF53" s="212"/>
      <c r="AG53" s="323"/>
      <c r="AH53" s="214"/>
      <c r="AI53" s="215"/>
      <c r="AJ53" s="323"/>
      <c r="AK53" s="213"/>
      <c r="AL53" s="212">
        <v>46</v>
      </c>
      <c r="AM53" s="323">
        <v>1021</v>
      </c>
      <c r="AN53" s="214">
        <v>1810</v>
      </c>
    </row>
    <row r="54" spans="2:40" ht="13.5" customHeight="1">
      <c r="B54" s="1260"/>
      <c r="C54" s="303" t="s">
        <v>53</v>
      </c>
      <c r="D54" s="148">
        <v>2</v>
      </c>
      <c r="E54" s="149">
        <v>33</v>
      </c>
      <c r="F54" s="181">
        <v>123</v>
      </c>
      <c r="G54" s="148"/>
      <c r="H54" s="149"/>
      <c r="I54" s="168"/>
      <c r="J54" s="154">
        <v>64</v>
      </c>
      <c r="K54" s="149">
        <v>1129</v>
      </c>
      <c r="L54" s="181">
        <v>3242</v>
      </c>
      <c r="M54" s="148">
        <v>7</v>
      </c>
      <c r="N54" s="149">
        <v>135</v>
      </c>
      <c r="O54" s="168">
        <v>177</v>
      </c>
      <c r="P54" s="154">
        <v>3</v>
      </c>
      <c r="Q54" s="149">
        <v>364</v>
      </c>
      <c r="R54" s="168">
        <v>2444</v>
      </c>
      <c r="S54" s="298"/>
      <c r="T54" s="317"/>
      <c r="U54" s="1260"/>
      <c r="V54" s="303" t="s">
        <v>53</v>
      </c>
      <c r="W54" s="148"/>
      <c r="X54" s="149"/>
      <c r="Y54" s="181"/>
      <c r="Z54" s="148">
        <v>2</v>
      </c>
      <c r="AA54" s="149">
        <v>31</v>
      </c>
      <c r="AB54" s="168">
        <v>122</v>
      </c>
      <c r="AC54" s="154"/>
      <c r="AD54" s="149"/>
      <c r="AE54" s="181"/>
      <c r="AF54" s="148"/>
      <c r="AG54" s="149"/>
      <c r="AH54" s="168"/>
      <c r="AI54" s="154"/>
      <c r="AJ54" s="149"/>
      <c r="AK54" s="181"/>
      <c r="AL54" s="148">
        <v>1</v>
      </c>
      <c r="AM54" s="149">
        <v>19</v>
      </c>
      <c r="AN54" s="168">
        <v>40</v>
      </c>
    </row>
    <row r="55" spans="2:40" ht="13.5" customHeight="1">
      <c r="B55" s="1260"/>
      <c r="C55" s="302" t="s">
        <v>54</v>
      </c>
      <c r="D55" s="200">
        <v>38</v>
      </c>
      <c r="E55" s="222">
        <v>1422</v>
      </c>
      <c r="F55" s="201">
        <v>1982</v>
      </c>
      <c r="G55" s="200"/>
      <c r="H55" s="222"/>
      <c r="I55" s="202"/>
      <c r="J55" s="203">
        <v>50</v>
      </c>
      <c r="K55" s="222">
        <v>973</v>
      </c>
      <c r="L55" s="201">
        <v>1000</v>
      </c>
      <c r="M55" s="200">
        <v>3</v>
      </c>
      <c r="N55" s="222">
        <v>124</v>
      </c>
      <c r="O55" s="202">
        <v>124</v>
      </c>
      <c r="P55" s="203">
        <v>1</v>
      </c>
      <c r="Q55" s="222">
        <v>54</v>
      </c>
      <c r="R55" s="202">
        <v>54</v>
      </c>
      <c r="S55" s="298"/>
      <c r="T55" s="317"/>
      <c r="U55" s="1260"/>
      <c r="V55" s="302" t="s">
        <v>54</v>
      </c>
      <c r="W55" s="200"/>
      <c r="X55" s="222"/>
      <c r="Y55" s="201"/>
      <c r="Z55" s="200"/>
      <c r="AA55" s="222"/>
      <c r="AB55" s="202"/>
      <c r="AC55" s="203">
        <v>38</v>
      </c>
      <c r="AD55" s="222">
        <v>790</v>
      </c>
      <c r="AE55" s="201">
        <v>790</v>
      </c>
      <c r="AF55" s="200"/>
      <c r="AG55" s="222"/>
      <c r="AH55" s="202"/>
      <c r="AI55" s="203"/>
      <c r="AJ55" s="222"/>
      <c r="AK55" s="201"/>
      <c r="AL55" s="200">
        <v>5</v>
      </c>
      <c r="AM55" s="222">
        <v>196</v>
      </c>
      <c r="AN55" s="202">
        <v>196</v>
      </c>
    </row>
    <row r="56" spans="2:40" ht="13.5" customHeight="1">
      <c r="B56" s="1260"/>
      <c r="C56" s="302" t="s">
        <v>55</v>
      </c>
      <c r="D56" s="200"/>
      <c r="E56" s="222"/>
      <c r="F56" s="201"/>
      <c r="G56" s="200"/>
      <c r="H56" s="222"/>
      <c r="I56" s="202"/>
      <c r="J56" s="203">
        <v>14</v>
      </c>
      <c r="K56" s="222">
        <v>243</v>
      </c>
      <c r="L56" s="201">
        <v>360</v>
      </c>
      <c r="M56" s="200">
        <v>11</v>
      </c>
      <c r="N56" s="222">
        <v>144</v>
      </c>
      <c r="O56" s="202">
        <v>384</v>
      </c>
      <c r="P56" s="203">
        <v>9</v>
      </c>
      <c r="Q56" s="222">
        <v>922</v>
      </c>
      <c r="R56" s="202">
        <v>6265</v>
      </c>
      <c r="S56" s="298"/>
      <c r="T56" s="317"/>
      <c r="U56" s="1260"/>
      <c r="V56" s="302" t="s">
        <v>55</v>
      </c>
      <c r="W56" s="200"/>
      <c r="X56" s="222"/>
      <c r="Y56" s="201"/>
      <c r="Z56" s="200"/>
      <c r="AA56" s="222"/>
      <c r="AB56" s="202"/>
      <c r="AC56" s="203"/>
      <c r="AD56" s="222"/>
      <c r="AE56" s="201"/>
      <c r="AF56" s="200"/>
      <c r="AG56" s="222"/>
      <c r="AH56" s="202"/>
      <c r="AI56" s="203"/>
      <c r="AJ56" s="222"/>
      <c r="AK56" s="201"/>
      <c r="AL56" s="200">
        <v>4</v>
      </c>
      <c r="AM56" s="222">
        <v>195</v>
      </c>
      <c r="AN56" s="202">
        <v>231</v>
      </c>
    </row>
    <row r="57" spans="2:40" ht="13.5" customHeight="1">
      <c r="B57" s="1260"/>
      <c r="C57" s="302" t="s">
        <v>56</v>
      </c>
      <c r="D57" s="200">
        <v>1</v>
      </c>
      <c r="E57" s="222">
        <v>12</v>
      </c>
      <c r="F57" s="201">
        <v>12</v>
      </c>
      <c r="G57" s="200"/>
      <c r="H57" s="222"/>
      <c r="I57" s="202"/>
      <c r="J57" s="203">
        <v>6</v>
      </c>
      <c r="K57" s="222">
        <v>232</v>
      </c>
      <c r="L57" s="201">
        <v>232</v>
      </c>
      <c r="M57" s="200">
        <v>6</v>
      </c>
      <c r="N57" s="222">
        <v>231</v>
      </c>
      <c r="O57" s="202">
        <v>512</v>
      </c>
      <c r="P57" s="203">
        <v>17</v>
      </c>
      <c r="Q57" s="222">
        <v>485</v>
      </c>
      <c r="R57" s="202">
        <v>1323</v>
      </c>
      <c r="S57" s="298"/>
      <c r="T57" s="317"/>
      <c r="U57" s="1260"/>
      <c r="V57" s="302" t="s">
        <v>56</v>
      </c>
      <c r="W57" s="200"/>
      <c r="X57" s="222"/>
      <c r="Y57" s="201"/>
      <c r="Z57" s="200">
        <v>4</v>
      </c>
      <c r="AA57" s="222">
        <v>116</v>
      </c>
      <c r="AB57" s="202">
        <v>295</v>
      </c>
      <c r="AC57" s="203">
        <v>8</v>
      </c>
      <c r="AD57" s="222">
        <v>200</v>
      </c>
      <c r="AE57" s="201">
        <v>740</v>
      </c>
      <c r="AF57" s="200"/>
      <c r="AG57" s="222"/>
      <c r="AH57" s="202"/>
      <c r="AI57" s="203"/>
      <c r="AJ57" s="222"/>
      <c r="AK57" s="201"/>
      <c r="AL57" s="200">
        <v>9</v>
      </c>
      <c r="AM57" s="222">
        <v>421</v>
      </c>
      <c r="AN57" s="202">
        <v>447</v>
      </c>
    </row>
    <row r="58" spans="2:40" ht="13.5" customHeight="1">
      <c r="B58" s="1260"/>
      <c r="C58" s="302" t="s">
        <v>57</v>
      </c>
      <c r="D58" s="200">
        <v>11</v>
      </c>
      <c r="E58" s="222">
        <v>244</v>
      </c>
      <c r="F58" s="201">
        <v>265</v>
      </c>
      <c r="G58" s="200"/>
      <c r="H58" s="222"/>
      <c r="I58" s="202"/>
      <c r="J58" s="203">
        <f>1+46</f>
        <v>47</v>
      </c>
      <c r="K58" s="222">
        <f>29+989</f>
        <v>1018</v>
      </c>
      <c r="L58" s="201">
        <f>864+2712</f>
        <v>3576</v>
      </c>
      <c r="M58" s="200"/>
      <c r="N58" s="222"/>
      <c r="O58" s="202"/>
      <c r="P58" s="203">
        <f>1+3</f>
        <v>4</v>
      </c>
      <c r="Q58" s="222">
        <f>192+119</f>
        <v>311</v>
      </c>
      <c r="R58" s="202">
        <f>3627+150</f>
        <v>3777</v>
      </c>
      <c r="S58" s="298"/>
      <c r="T58" s="317"/>
      <c r="U58" s="1260"/>
      <c r="V58" s="302" t="s">
        <v>57</v>
      </c>
      <c r="W58" s="200"/>
      <c r="X58" s="222"/>
      <c r="Y58" s="201"/>
      <c r="Z58" s="200"/>
      <c r="AA58" s="222"/>
      <c r="AB58" s="202"/>
      <c r="AC58" s="203"/>
      <c r="AD58" s="222"/>
      <c r="AE58" s="201"/>
      <c r="AF58" s="200"/>
      <c r="AG58" s="222"/>
      <c r="AH58" s="202"/>
      <c r="AI58" s="203"/>
      <c r="AJ58" s="222"/>
      <c r="AK58" s="201"/>
      <c r="AL58" s="200">
        <v>1</v>
      </c>
      <c r="AM58" s="222">
        <v>53</v>
      </c>
      <c r="AN58" s="202">
        <v>320</v>
      </c>
    </row>
    <row r="59" spans="2:40" ht="13.5" customHeight="1">
      <c r="B59" s="1260"/>
      <c r="C59" s="302" t="s">
        <v>58</v>
      </c>
      <c r="D59" s="200">
        <v>13</v>
      </c>
      <c r="E59" s="222">
        <v>301</v>
      </c>
      <c r="F59" s="201">
        <v>337</v>
      </c>
      <c r="G59" s="200"/>
      <c r="H59" s="222"/>
      <c r="I59" s="202"/>
      <c r="J59" s="203">
        <v>27</v>
      </c>
      <c r="K59" s="222">
        <v>504</v>
      </c>
      <c r="L59" s="201">
        <v>836</v>
      </c>
      <c r="M59" s="200"/>
      <c r="N59" s="222"/>
      <c r="O59" s="202"/>
      <c r="P59" s="203"/>
      <c r="Q59" s="222"/>
      <c r="R59" s="202"/>
      <c r="S59" s="298"/>
      <c r="T59" s="317"/>
      <c r="U59" s="1260"/>
      <c r="V59" s="302" t="s">
        <v>58</v>
      </c>
      <c r="W59" s="200"/>
      <c r="X59" s="222"/>
      <c r="Y59" s="201"/>
      <c r="Z59" s="200"/>
      <c r="AA59" s="222"/>
      <c r="AB59" s="202"/>
      <c r="AC59" s="203"/>
      <c r="AD59" s="222"/>
      <c r="AE59" s="201"/>
      <c r="AF59" s="200"/>
      <c r="AG59" s="222"/>
      <c r="AH59" s="202"/>
      <c r="AI59" s="203"/>
      <c r="AJ59" s="222"/>
      <c r="AK59" s="201"/>
      <c r="AL59" s="200">
        <v>36</v>
      </c>
      <c r="AM59" s="222">
        <v>3042</v>
      </c>
      <c r="AN59" s="202">
        <v>3042</v>
      </c>
    </row>
    <row r="60" spans="2:40" ht="13.5" customHeight="1">
      <c r="B60" s="1260"/>
      <c r="C60" s="302" t="s">
        <v>59</v>
      </c>
      <c r="D60" s="106">
        <v>2</v>
      </c>
      <c r="E60" s="147">
        <v>22</v>
      </c>
      <c r="F60" s="300">
        <v>624</v>
      </c>
      <c r="G60" s="106"/>
      <c r="H60" s="147"/>
      <c r="I60" s="297"/>
      <c r="J60" s="109">
        <v>3</v>
      </c>
      <c r="K60" s="147">
        <v>923</v>
      </c>
      <c r="L60" s="300">
        <v>956</v>
      </c>
      <c r="M60" s="301"/>
      <c r="N60" s="147"/>
      <c r="O60" s="297"/>
      <c r="P60" s="109">
        <v>5</v>
      </c>
      <c r="Q60" s="147">
        <v>148</v>
      </c>
      <c r="R60" s="297">
        <v>530</v>
      </c>
      <c r="S60" s="298"/>
      <c r="T60" s="317"/>
      <c r="U60" s="1260"/>
      <c r="V60" s="302" t="s">
        <v>59</v>
      </c>
      <c r="W60" s="200"/>
      <c r="X60" s="222"/>
      <c r="Y60" s="201"/>
      <c r="Z60" s="200"/>
      <c r="AA60" s="222"/>
      <c r="AB60" s="202"/>
      <c r="AC60" s="203">
        <v>1</v>
      </c>
      <c r="AD60" s="222">
        <v>427</v>
      </c>
      <c r="AE60" s="201">
        <v>427</v>
      </c>
      <c r="AF60" s="200"/>
      <c r="AG60" s="222"/>
      <c r="AH60" s="202"/>
      <c r="AI60" s="203"/>
      <c r="AJ60" s="222"/>
      <c r="AK60" s="201"/>
      <c r="AL60" s="200"/>
      <c r="AM60" s="222"/>
      <c r="AN60" s="202"/>
    </row>
    <row r="61" spans="2:40" ht="13.5" customHeight="1">
      <c r="B61" s="1260"/>
      <c r="C61" s="302" t="s">
        <v>60</v>
      </c>
      <c r="D61" s="148">
        <v>2</v>
      </c>
      <c r="E61" s="149">
        <v>162</v>
      </c>
      <c r="F61" s="181">
        <v>162</v>
      </c>
      <c r="G61" s="148"/>
      <c r="H61" s="149"/>
      <c r="I61" s="168"/>
      <c r="J61" s="154">
        <v>1</v>
      </c>
      <c r="K61" s="149">
        <v>24</v>
      </c>
      <c r="L61" s="181">
        <v>255</v>
      </c>
      <c r="M61" s="148"/>
      <c r="N61" s="149"/>
      <c r="O61" s="168"/>
      <c r="P61" s="154"/>
      <c r="Q61" s="149"/>
      <c r="R61" s="168"/>
      <c r="S61" s="298"/>
      <c r="T61" s="317"/>
      <c r="U61" s="1260"/>
      <c r="V61" s="302" t="s">
        <v>60</v>
      </c>
      <c r="W61" s="148"/>
      <c r="X61" s="149"/>
      <c r="Y61" s="181"/>
      <c r="Z61" s="148">
        <v>9</v>
      </c>
      <c r="AA61" s="149">
        <v>61</v>
      </c>
      <c r="AB61" s="168">
        <v>202</v>
      </c>
      <c r="AC61" s="154">
        <v>6</v>
      </c>
      <c r="AD61" s="149">
        <v>81</v>
      </c>
      <c r="AE61" s="181">
        <v>81</v>
      </c>
      <c r="AF61" s="148"/>
      <c r="AG61" s="149"/>
      <c r="AH61" s="168"/>
      <c r="AI61" s="154"/>
      <c r="AJ61" s="149"/>
      <c r="AK61" s="181"/>
      <c r="AL61" s="148">
        <v>63</v>
      </c>
      <c r="AM61" s="149">
        <v>1793</v>
      </c>
      <c r="AN61" s="168">
        <v>2785</v>
      </c>
    </row>
    <row r="62" spans="2:40" ht="13.5" customHeight="1">
      <c r="B62" s="1260"/>
      <c r="C62" s="303" t="s">
        <v>61</v>
      </c>
      <c r="D62" s="204"/>
      <c r="E62" s="223"/>
      <c r="F62" s="205"/>
      <c r="G62" s="204"/>
      <c r="H62" s="223"/>
      <c r="I62" s="206"/>
      <c r="J62" s="207"/>
      <c r="K62" s="223"/>
      <c r="L62" s="205"/>
      <c r="M62" s="204"/>
      <c r="N62" s="223"/>
      <c r="O62" s="206"/>
      <c r="P62" s="207"/>
      <c r="Q62" s="223"/>
      <c r="R62" s="206"/>
      <c r="S62" s="298"/>
      <c r="T62" s="317"/>
      <c r="U62" s="1260"/>
      <c r="V62" s="302" t="s">
        <v>61</v>
      </c>
      <c r="W62" s="200"/>
      <c r="X62" s="222"/>
      <c r="Y62" s="201"/>
      <c r="Z62" s="200"/>
      <c r="AA62" s="222"/>
      <c r="AB62" s="202"/>
      <c r="AC62" s="203"/>
      <c r="AD62" s="222"/>
      <c r="AE62" s="201"/>
      <c r="AF62" s="200"/>
      <c r="AG62" s="222"/>
      <c r="AH62" s="202"/>
      <c r="AI62" s="203"/>
      <c r="AJ62" s="222"/>
      <c r="AK62" s="201"/>
      <c r="AL62" s="200">
        <v>10</v>
      </c>
      <c r="AM62" s="222">
        <v>791</v>
      </c>
      <c r="AN62" s="202">
        <v>791</v>
      </c>
    </row>
    <row r="63" spans="2:40" ht="13.5" customHeight="1">
      <c r="B63" s="1260"/>
      <c r="C63" s="302" t="s">
        <v>62</v>
      </c>
      <c r="D63" s="148"/>
      <c r="E63" s="149"/>
      <c r="F63" s="181"/>
      <c r="G63" s="148"/>
      <c r="H63" s="149"/>
      <c r="I63" s="168"/>
      <c r="J63" s="154">
        <v>1</v>
      </c>
      <c r="K63" s="149">
        <v>28</v>
      </c>
      <c r="L63" s="181">
        <v>143</v>
      </c>
      <c r="M63" s="148"/>
      <c r="N63" s="149"/>
      <c r="O63" s="168"/>
      <c r="P63" s="154"/>
      <c r="Q63" s="149"/>
      <c r="R63" s="168"/>
      <c r="S63" s="298"/>
      <c r="T63" s="317"/>
      <c r="U63" s="1260"/>
      <c r="V63" s="302" t="s">
        <v>62</v>
      </c>
      <c r="W63" s="200"/>
      <c r="X63" s="222"/>
      <c r="Y63" s="201"/>
      <c r="Z63" s="200"/>
      <c r="AA63" s="222"/>
      <c r="AB63" s="202"/>
      <c r="AC63" s="154">
        <v>5</v>
      </c>
      <c r="AD63" s="149">
        <v>755</v>
      </c>
      <c r="AE63" s="181">
        <v>755</v>
      </c>
      <c r="AF63" s="148"/>
      <c r="AG63" s="149"/>
      <c r="AH63" s="168"/>
      <c r="AI63" s="154"/>
      <c r="AJ63" s="149"/>
      <c r="AK63" s="181"/>
      <c r="AL63" s="148">
        <v>14</v>
      </c>
      <c r="AM63" s="149">
        <v>521</v>
      </c>
      <c r="AN63" s="168">
        <v>521</v>
      </c>
    </row>
    <row r="64" spans="2:40" ht="13.5" customHeight="1">
      <c r="B64" s="1260"/>
      <c r="C64" s="303" t="s">
        <v>63</v>
      </c>
      <c r="D64" s="204"/>
      <c r="E64" s="223"/>
      <c r="F64" s="205"/>
      <c r="G64" s="204"/>
      <c r="H64" s="223"/>
      <c r="I64" s="206"/>
      <c r="J64" s="207"/>
      <c r="K64" s="223"/>
      <c r="L64" s="205"/>
      <c r="M64" s="204"/>
      <c r="N64" s="223"/>
      <c r="O64" s="206"/>
      <c r="P64" s="207"/>
      <c r="Q64" s="223"/>
      <c r="R64" s="206"/>
      <c r="S64" s="298"/>
      <c r="T64" s="317"/>
      <c r="U64" s="1260"/>
      <c r="V64" s="302" t="s">
        <v>63</v>
      </c>
      <c r="W64" s="200"/>
      <c r="X64" s="222"/>
      <c r="Y64" s="201"/>
      <c r="Z64" s="200">
        <v>2</v>
      </c>
      <c r="AA64" s="222">
        <v>16</v>
      </c>
      <c r="AB64" s="202">
        <v>16</v>
      </c>
      <c r="AC64" s="203"/>
      <c r="AD64" s="222"/>
      <c r="AE64" s="201"/>
      <c r="AF64" s="200"/>
      <c r="AG64" s="222"/>
      <c r="AH64" s="202"/>
      <c r="AI64" s="203"/>
      <c r="AJ64" s="222"/>
      <c r="AK64" s="201"/>
      <c r="AL64" s="200">
        <v>46</v>
      </c>
      <c r="AM64" s="222">
        <v>1265</v>
      </c>
      <c r="AN64" s="202">
        <v>1265</v>
      </c>
    </row>
    <row r="65" spans="2:40" ht="13.5" customHeight="1">
      <c r="B65" s="1260"/>
      <c r="C65" s="302" t="s">
        <v>64</v>
      </c>
      <c r="D65" s="200">
        <v>1</v>
      </c>
      <c r="E65" s="222">
        <v>41</v>
      </c>
      <c r="F65" s="201">
        <v>154</v>
      </c>
      <c r="G65" s="200"/>
      <c r="H65" s="222"/>
      <c r="I65" s="202"/>
      <c r="J65" s="203"/>
      <c r="K65" s="222"/>
      <c r="L65" s="201"/>
      <c r="M65" s="200"/>
      <c r="N65" s="222"/>
      <c r="O65" s="202"/>
      <c r="P65" s="203">
        <v>1</v>
      </c>
      <c r="Q65" s="222">
        <v>307</v>
      </c>
      <c r="R65" s="202">
        <v>1293</v>
      </c>
      <c r="S65" s="298"/>
      <c r="T65" s="317"/>
      <c r="U65" s="1260"/>
      <c r="V65" s="302" t="s">
        <v>64</v>
      </c>
      <c r="W65" s="200"/>
      <c r="X65" s="222"/>
      <c r="Y65" s="201"/>
      <c r="Z65" s="200"/>
      <c r="AA65" s="222"/>
      <c r="AB65" s="202"/>
      <c r="AC65" s="203"/>
      <c r="AD65" s="222"/>
      <c r="AE65" s="201"/>
      <c r="AF65" s="200"/>
      <c r="AG65" s="222"/>
      <c r="AH65" s="202"/>
      <c r="AI65" s="203"/>
      <c r="AJ65" s="222"/>
      <c r="AK65" s="201"/>
      <c r="AL65" s="200">
        <v>5</v>
      </c>
      <c r="AM65" s="222">
        <v>268</v>
      </c>
      <c r="AN65" s="202">
        <v>268</v>
      </c>
    </row>
    <row r="66" spans="2:40" ht="13.5" customHeight="1">
      <c r="B66" s="1260"/>
      <c r="C66" s="302" t="s">
        <v>65</v>
      </c>
      <c r="D66" s="148">
        <v>42</v>
      </c>
      <c r="E66" s="149">
        <v>43</v>
      </c>
      <c r="F66" s="181">
        <v>324</v>
      </c>
      <c r="G66" s="148"/>
      <c r="H66" s="149"/>
      <c r="I66" s="168"/>
      <c r="J66" s="154"/>
      <c r="K66" s="149"/>
      <c r="L66" s="181"/>
      <c r="M66" s="148">
        <v>10</v>
      </c>
      <c r="N66" s="149">
        <v>12</v>
      </c>
      <c r="O66" s="168">
        <v>85</v>
      </c>
      <c r="P66" s="154">
        <v>3</v>
      </c>
      <c r="Q66" s="149">
        <v>14</v>
      </c>
      <c r="R66" s="168">
        <v>25</v>
      </c>
      <c r="S66" s="298"/>
      <c r="T66" s="317"/>
      <c r="U66" s="1260"/>
      <c r="V66" s="302" t="s">
        <v>65</v>
      </c>
      <c r="W66" s="200"/>
      <c r="X66" s="222"/>
      <c r="Y66" s="201"/>
      <c r="Z66" s="200"/>
      <c r="AA66" s="222"/>
      <c r="AB66" s="202"/>
      <c r="AC66" s="203"/>
      <c r="AD66" s="222"/>
      <c r="AE66" s="201"/>
      <c r="AF66" s="200"/>
      <c r="AG66" s="222"/>
      <c r="AH66" s="202"/>
      <c r="AI66" s="203"/>
      <c r="AJ66" s="222"/>
      <c r="AK66" s="201"/>
      <c r="AL66" s="148"/>
      <c r="AM66" s="149"/>
      <c r="AN66" s="168"/>
    </row>
    <row r="67" spans="2:40" ht="13.5" customHeight="1">
      <c r="B67" s="1261"/>
      <c r="C67" s="312" t="s">
        <v>66</v>
      </c>
      <c r="D67" s="218">
        <v>1</v>
      </c>
      <c r="E67" s="225">
        <v>30</v>
      </c>
      <c r="F67" s="219">
        <v>1491</v>
      </c>
      <c r="G67" s="218"/>
      <c r="H67" s="225"/>
      <c r="I67" s="216"/>
      <c r="J67" s="220"/>
      <c r="K67" s="225"/>
      <c r="L67" s="219"/>
      <c r="M67" s="218"/>
      <c r="N67" s="225"/>
      <c r="O67" s="216"/>
      <c r="P67" s="220"/>
      <c r="Q67" s="225"/>
      <c r="R67" s="216"/>
      <c r="S67" s="298"/>
      <c r="T67" s="317"/>
      <c r="U67" s="1261"/>
      <c r="V67" s="312" t="s">
        <v>66</v>
      </c>
      <c r="W67" s="218"/>
      <c r="X67" s="225"/>
      <c r="Y67" s="219"/>
      <c r="Z67" s="218"/>
      <c r="AA67" s="225"/>
      <c r="AB67" s="216"/>
      <c r="AC67" s="220"/>
      <c r="AD67" s="225"/>
      <c r="AE67" s="219"/>
      <c r="AF67" s="218"/>
      <c r="AG67" s="225"/>
      <c r="AH67" s="216"/>
      <c r="AI67" s="220"/>
      <c r="AJ67" s="225"/>
      <c r="AK67" s="219"/>
      <c r="AL67" s="218">
        <v>3</v>
      </c>
      <c r="AM67" s="225">
        <v>752</v>
      </c>
      <c r="AN67" s="216">
        <v>752</v>
      </c>
    </row>
    <row r="68" spans="2:40" ht="13.5" customHeight="1">
      <c r="B68" s="1257" t="s">
        <v>67</v>
      </c>
      <c r="C68" s="1262"/>
      <c r="D68" s="336">
        <f t="shared" ref="D68:R68" si="0">SUM(D5:D40,D41:D67)</f>
        <v>849</v>
      </c>
      <c r="E68" s="337">
        <f t="shared" si="0"/>
        <v>24037</v>
      </c>
      <c r="F68" s="338">
        <f t="shared" si="0"/>
        <v>78477</v>
      </c>
      <c r="G68" s="336">
        <f t="shared" si="0"/>
        <v>21</v>
      </c>
      <c r="H68" s="337">
        <f t="shared" si="0"/>
        <v>171</v>
      </c>
      <c r="I68" s="338">
        <f t="shared" si="0"/>
        <v>542</v>
      </c>
      <c r="J68" s="336">
        <f t="shared" si="0"/>
        <v>1794</v>
      </c>
      <c r="K68" s="337">
        <f t="shared" si="0"/>
        <v>42959</v>
      </c>
      <c r="L68" s="338">
        <f t="shared" si="0"/>
        <v>94829</v>
      </c>
      <c r="M68" s="336">
        <f t="shared" si="0"/>
        <v>242</v>
      </c>
      <c r="N68" s="337">
        <f t="shared" si="0"/>
        <v>3782</v>
      </c>
      <c r="O68" s="338">
        <f t="shared" si="0"/>
        <v>9253</v>
      </c>
      <c r="P68" s="336">
        <f t="shared" si="0"/>
        <v>661</v>
      </c>
      <c r="Q68" s="337">
        <f t="shared" si="0"/>
        <v>29018</v>
      </c>
      <c r="R68" s="338">
        <f t="shared" si="0"/>
        <v>146815</v>
      </c>
      <c r="S68" s="298"/>
      <c r="T68" s="317"/>
      <c r="U68" s="1257" t="s">
        <v>67</v>
      </c>
      <c r="V68" s="1262"/>
      <c r="W68" s="336">
        <f t="shared" ref="W68:AN68" si="1">SUM(W5:W40,W41:W67)</f>
        <v>44</v>
      </c>
      <c r="X68" s="337">
        <f t="shared" si="1"/>
        <v>1554</v>
      </c>
      <c r="Y68" s="338">
        <f t="shared" si="1"/>
        <v>3554</v>
      </c>
      <c r="Z68" s="336">
        <f t="shared" si="1"/>
        <v>141</v>
      </c>
      <c r="AA68" s="337">
        <f t="shared" si="1"/>
        <v>2180</v>
      </c>
      <c r="AB68" s="338">
        <f t="shared" si="1"/>
        <v>4768</v>
      </c>
      <c r="AC68" s="336">
        <f t="shared" si="1"/>
        <v>347</v>
      </c>
      <c r="AD68" s="337">
        <f t="shared" si="1"/>
        <v>17008</v>
      </c>
      <c r="AE68" s="338">
        <f t="shared" si="1"/>
        <v>30244</v>
      </c>
      <c r="AF68" s="336">
        <f t="shared" si="1"/>
        <v>44</v>
      </c>
      <c r="AG68" s="337">
        <f t="shared" si="1"/>
        <v>2220</v>
      </c>
      <c r="AH68" s="338">
        <f t="shared" si="1"/>
        <v>2256</v>
      </c>
      <c r="AI68" s="336">
        <f t="shared" si="1"/>
        <v>4</v>
      </c>
      <c r="AJ68" s="337">
        <f t="shared" si="1"/>
        <v>102</v>
      </c>
      <c r="AK68" s="339">
        <f t="shared" si="1"/>
        <v>102</v>
      </c>
      <c r="AL68" s="336">
        <f t="shared" si="1"/>
        <v>1142</v>
      </c>
      <c r="AM68" s="337">
        <f t="shared" si="1"/>
        <v>52678</v>
      </c>
      <c r="AN68" s="340">
        <f t="shared" si="1"/>
        <v>74863</v>
      </c>
    </row>
    <row r="69" spans="2:40" ht="12.75" customHeight="1"/>
    <row r="70" spans="2:40">
      <c r="B70" s="341" t="s">
        <v>204</v>
      </c>
      <c r="C70" s="341"/>
      <c r="D70" s="341"/>
      <c r="E70" s="341" t="s">
        <v>205</v>
      </c>
      <c r="F70" s="341"/>
      <c r="G70" s="341"/>
      <c r="H70" s="341"/>
      <c r="U70" s="341" t="s">
        <v>214</v>
      </c>
      <c r="V70" s="341"/>
      <c r="W70" s="341"/>
      <c r="X70" s="341"/>
      <c r="Y70" s="341" t="s">
        <v>215</v>
      </c>
      <c r="Z70" s="341"/>
    </row>
    <row r="71" spans="2:40">
      <c r="B71" s="341" t="s">
        <v>206</v>
      </c>
      <c r="C71" s="341"/>
      <c r="D71" s="341"/>
      <c r="E71" s="341" t="s">
        <v>207</v>
      </c>
      <c r="F71" s="341"/>
      <c r="G71" s="341"/>
      <c r="H71" s="341"/>
      <c r="U71" s="341" t="s">
        <v>216</v>
      </c>
      <c r="V71" s="341"/>
      <c r="W71" s="341"/>
      <c r="X71" s="341"/>
      <c r="Y71" s="341" t="s">
        <v>217</v>
      </c>
      <c r="Z71" s="341"/>
    </row>
    <row r="72" spans="2:40">
      <c r="B72" s="341" t="s">
        <v>208</v>
      </c>
      <c r="C72" s="341"/>
      <c r="D72" s="341"/>
      <c r="E72" s="341" t="s">
        <v>209</v>
      </c>
      <c r="F72" s="341"/>
      <c r="G72" s="341"/>
      <c r="H72" s="341"/>
      <c r="U72" s="341" t="s">
        <v>218</v>
      </c>
      <c r="V72" s="341"/>
      <c r="W72" s="341"/>
      <c r="X72" s="341"/>
      <c r="Y72" s="341" t="s">
        <v>692</v>
      </c>
      <c r="Z72" s="341"/>
    </row>
    <row r="73" spans="2:40">
      <c r="B73" s="341" t="s">
        <v>210</v>
      </c>
      <c r="C73" s="341"/>
      <c r="D73" s="341"/>
      <c r="E73" s="341" t="s">
        <v>211</v>
      </c>
      <c r="F73" s="341"/>
      <c r="G73" s="341"/>
      <c r="H73" s="341"/>
      <c r="U73" s="341" t="s">
        <v>219</v>
      </c>
      <c r="V73" s="341"/>
      <c r="W73" s="341"/>
      <c r="X73" s="341"/>
      <c r="Y73" s="341" t="s">
        <v>220</v>
      </c>
      <c r="Z73" s="341"/>
    </row>
    <row r="74" spans="2:40">
      <c r="B74" s="341" t="s">
        <v>212</v>
      </c>
      <c r="C74" s="341"/>
      <c r="D74" s="341"/>
      <c r="E74" s="341" t="s">
        <v>213</v>
      </c>
      <c r="F74" s="341"/>
      <c r="G74" s="341"/>
      <c r="H74" s="341"/>
      <c r="U74" s="341" t="s">
        <v>221</v>
      </c>
      <c r="V74" s="341"/>
      <c r="W74" s="341"/>
      <c r="X74" s="341"/>
      <c r="Y74" s="341" t="s">
        <v>222</v>
      </c>
      <c r="Z74" s="341"/>
    </row>
    <row r="75" spans="2:40">
      <c r="C75" s="341"/>
      <c r="D75" s="341"/>
      <c r="E75" s="341"/>
      <c r="F75" s="341"/>
      <c r="G75" s="341"/>
      <c r="H75" s="341"/>
      <c r="V75" s="341"/>
    </row>
    <row r="76" spans="2:40">
      <c r="C76" s="341"/>
      <c r="D76" s="341"/>
      <c r="E76" s="341"/>
      <c r="F76" s="341"/>
      <c r="G76" s="341"/>
      <c r="H76" s="341"/>
      <c r="V76" s="341"/>
    </row>
    <row r="77" spans="2:40">
      <c r="C77" s="341"/>
      <c r="D77" s="341"/>
      <c r="E77" s="341"/>
      <c r="F77" s="341"/>
      <c r="G77" s="341"/>
      <c r="H77" s="341"/>
      <c r="V77" s="341"/>
    </row>
    <row r="78" spans="2:40">
      <c r="C78" s="341"/>
      <c r="D78" s="341"/>
      <c r="E78" s="341"/>
      <c r="F78" s="341"/>
      <c r="G78" s="341"/>
      <c r="H78" s="341"/>
      <c r="V78" s="341"/>
    </row>
    <row r="79" spans="2:40">
      <c r="C79" s="341"/>
      <c r="D79" s="341"/>
      <c r="E79" s="341"/>
      <c r="F79" s="341"/>
      <c r="G79" s="341"/>
      <c r="H79" s="341"/>
      <c r="V79" s="341"/>
    </row>
    <row r="80" spans="2:40" ht="6" customHeight="1"/>
  </sheetData>
  <mergeCells count="26">
    <mergeCell ref="AC3:AE3"/>
    <mergeCell ref="AF3:AH3"/>
    <mergeCell ref="AI3:AK3"/>
    <mergeCell ref="AL3:AN3"/>
    <mergeCell ref="B5:C5"/>
    <mergeCell ref="B2:C4"/>
    <mergeCell ref="D2:F3"/>
    <mergeCell ref="G2:I3"/>
    <mergeCell ref="J2:L3"/>
    <mergeCell ref="M2:O3"/>
    <mergeCell ref="P2:R3"/>
    <mergeCell ref="W2:Y3"/>
    <mergeCell ref="Z2:AB3"/>
    <mergeCell ref="AC2:AN2"/>
    <mergeCell ref="U68:V68"/>
    <mergeCell ref="B41:B52"/>
    <mergeCell ref="B53:B67"/>
    <mergeCell ref="B68:C68"/>
    <mergeCell ref="U2:V4"/>
    <mergeCell ref="U5:V5"/>
    <mergeCell ref="U6:U18"/>
    <mergeCell ref="U19:U40"/>
    <mergeCell ref="U41:U52"/>
    <mergeCell ref="U53:U67"/>
    <mergeCell ref="B19:B40"/>
    <mergeCell ref="B6:B18"/>
  </mergeCells>
  <phoneticPr fontId="4"/>
  <printOptions horizontalCentered="1"/>
  <pageMargins left="0.59055118110236227" right="0.55118110236220474" top="0.78740157480314965" bottom="0.39370078740157483" header="0.31496062992125984" footer="0.31496062992125984"/>
  <pageSetup paperSize="9" scale="81" fitToWidth="2" orientation="portrait" r:id="rId1"/>
  <colBreaks count="1" manualBreakCount="1">
    <brk id="19" max="7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4E2DD-53F4-4D65-8395-73D44026DD9A}">
  <dimension ref="A1:K44"/>
  <sheetViews>
    <sheetView workbookViewId="0">
      <selection activeCell="E55" sqref="E55"/>
    </sheetView>
  </sheetViews>
  <sheetFormatPr defaultRowHeight="13.5"/>
  <cols>
    <col min="1" max="1" width="0.875" style="24" customWidth="1"/>
    <col min="2" max="2" width="7.625" style="24" customWidth="1"/>
    <col min="3" max="9" width="10.625" style="24" customWidth="1"/>
    <col min="10" max="10" width="0.875" style="24" customWidth="1"/>
    <col min="11" max="16384" width="9" style="24"/>
  </cols>
  <sheetData>
    <row r="1" spans="2:9" ht="18" customHeight="1">
      <c r="B1" s="1" t="s">
        <v>880</v>
      </c>
    </row>
    <row r="2" spans="2:9" ht="18" customHeight="1">
      <c r="B2" s="24" t="s">
        <v>875</v>
      </c>
    </row>
    <row r="3" spans="2:9" ht="18" customHeight="1">
      <c r="B3" s="24" t="s">
        <v>874</v>
      </c>
      <c r="I3" s="47" t="s">
        <v>873</v>
      </c>
    </row>
    <row r="4" spans="2:9" ht="18" customHeight="1">
      <c r="B4" s="44"/>
      <c r="C4" s="45" t="s">
        <v>870</v>
      </c>
      <c r="D4" s="43" t="s">
        <v>84</v>
      </c>
      <c r="E4" s="43" t="s">
        <v>869</v>
      </c>
      <c r="F4" s="43" t="s">
        <v>868</v>
      </c>
      <c r="G4" s="42" t="s">
        <v>867</v>
      </c>
      <c r="H4" s="42" t="s">
        <v>87</v>
      </c>
      <c r="I4" s="41" t="s">
        <v>115</v>
      </c>
    </row>
    <row r="5" spans="2:9" ht="18" customHeight="1">
      <c r="B5" s="29" t="s">
        <v>104</v>
      </c>
      <c r="C5" s="28">
        <v>3488</v>
      </c>
      <c r="D5" s="34">
        <v>6753</v>
      </c>
      <c r="E5" s="34">
        <v>634</v>
      </c>
      <c r="F5" s="34">
        <v>795</v>
      </c>
      <c r="G5" s="35" t="s">
        <v>442</v>
      </c>
      <c r="H5" s="40">
        <v>2649</v>
      </c>
      <c r="I5" s="31">
        <v>14319</v>
      </c>
    </row>
    <row r="6" spans="2:9" ht="18" customHeight="1">
      <c r="B6" s="29" t="s">
        <v>105</v>
      </c>
      <c r="C6" s="28">
        <v>3799</v>
      </c>
      <c r="D6" s="34">
        <v>6038</v>
      </c>
      <c r="E6" s="34">
        <v>569</v>
      </c>
      <c r="F6" s="34">
        <v>805</v>
      </c>
      <c r="G6" s="35" t="s">
        <v>442</v>
      </c>
      <c r="H6" s="40">
        <v>2151</v>
      </c>
      <c r="I6" s="31">
        <v>13362</v>
      </c>
    </row>
    <row r="7" spans="2:9" ht="18" customHeight="1">
      <c r="B7" s="29" t="s">
        <v>864</v>
      </c>
      <c r="C7" s="28">
        <v>3389</v>
      </c>
      <c r="D7" s="34">
        <v>5855</v>
      </c>
      <c r="E7" s="34">
        <v>485</v>
      </c>
      <c r="F7" s="34">
        <v>835</v>
      </c>
      <c r="G7" s="35" t="s">
        <v>442</v>
      </c>
      <c r="H7" s="40">
        <v>1804</v>
      </c>
      <c r="I7" s="31">
        <v>12368</v>
      </c>
    </row>
    <row r="8" spans="2:9" ht="18" customHeight="1">
      <c r="B8" s="29" t="s">
        <v>106</v>
      </c>
      <c r="C8" s="28">
        <v>3127</v>
      </c>
      <c r="D8" s="34">
        <v>5600</v>
      </c>
      <c r="E8" s="34">
        <v>471</v>
      </c>
      <c r="F8" s="34">
        <v>861</v>
      </c>
      <c r="G8" s="35" t="s">
        <v>442</v>
      </c>
      <c r="H8" s="40">
        <v>2519</v>
      </c>
      <c r="I8" s="31">
        <v>12578</v>
      </c>
    </row>
    <row r="9" spans="2:9" ht="18" customHeight="1">
      <c r="B9" s="29" t="s">
        <v>107</v>
      </c>
      <c r="C9" s="28">
        <v>2869</v>
      </c>
      <c r="D9" s="34">
        <v>5370</v>
      </c>
      <c r="E9" s="34">
        <v>471</v>
      </c>
      <c r="F9" s="34">
        <v>896</v>
      </c>
      <c r="G9" s="35" t="s">
        <v>442</v>
      </c>
      <c r="H9" s="40">
        <v>2103</v>
      </c>
      <c r="I9" s="31">
        <v>11709</v>
      </c>
    </row>
    <row r="10" spans="2:9" ht="18" customHeight="1">
      <c r="B10" s="29" t="s">
        <v>108</v>
      </c>
      <c r="C10" s="28">
        <v>3118</v>
      </c>
      <c r="D10" s="34">
        <v>6074</v>
      </c>
      <c r="E10" s="34">
        <v>595</v>
      </c>
      <c r="F10" s="34">
        <v>984</v>
      </c>
      <c r="G10" s="35" t="s">
        <v>442</v>
      </c>
      <c r="H10" s="40">
        <v>1834</v>
      </c>
      <c r="I10" s="31">
        <v>12605</v>
      </c>
    </row>
    <row r="11" spans="2:9" ht="18" customHeight="1">
      <c r="B11" s="29" t="s">
        <v>109</v>
      </c>
      <c r="C11" s="28">
        <v>2738</v>
      </c>
      <c r="D11" s="34">
        <v>6334</v>
      </c>
      <c r="E11" s="34">
        <v>446</v>
      </c>
      <c r="F11" s="34">
        <v>1084</v>
      </c>
      <c r="G11" s="35" t="s">
        <v>442</v>
      </c>
      <c r="H11" s="40">
        <v>2360</v>
      </c>
      <c r="I11" s="31">
        <v>12962</v>
      </c>
    </row>
    <row r="12" spans="2:9" ht="18" customHeight="1">
      <c r="B12" s="29" t="s">
        <v>110</v>
      </c>
      <c r="C12" s="28">
        <v>2958</v>
      </c>
      <c r="D12" s="34">
        <v>5937</v>
      </c>
      <c r="E12" s="34">
        <v>385</v>
      </c>
      <c r="F12" s="34">
        <v>1139</v>
      </c>
      <c r="G12" s="35" t="s">
        <v>442</v>
      </c>
      <c r="H12" s="40">
        <v>2027</v>
      </c>
      <c r="I12" s="31">
        <v>12446</v>
      </c>
    </row>
    <row r="13" spans="2:9" ht="18" customHeight="1">
      <c r="B13" s="29" t="s">
        <v>111</v>
      </c>
      <c r="C13" s="28">
        <v>6512</v>
      </c>
      <c r="D13" s="34">
        <v>4006</v>
      </c>
      <c r="E13" s="34">
        <v>458</v>
      </c>
      <c r="F13" s="34">
        <v>3481</v>
      </c>
      <c r="G13" s="35" t="s">
        <v>442</v>
      </c>
      <c r="H13" s="40">
        <v>3843</v>
      </c>
      <c r="I13" s="31">
        <v>18300</v>
      </c>
    </row>
    <row r="14" spans="2:9" ht="18" customHeight="1">
      <c r="B14" s="29" t="s">
        <v>112</v>
      </c>
      <c r="C14" s="28">
        <v>2587</v>
      </c>
      <c r="D14" s="34">
        <v>5656</v>
      </c>
      <c r="E14" s="34">
        <v>411</v>
      </c>
      <c r="F14" s="34">
        <v>1182</v>
      </c>
      <c r="G14" s="35" t="s">
        <v>442</v>
      </c>
      <c r="H14" s="40">
        <v>2265</v>
      </c>
      <c r="I14" s="31">
        <v>12101</v>
      </c>
    </row>
    <row r="15" spans="2:9" ht="18" customHeight="1">
      <c r="B15" s="29" t="s">
        <v>113</v>
      </c>
      <c r="C15" s="28">
        <v>2477</v>
      </c>
      <c r="D15" s="34">
        <v>5578</v>
      </c>
      <c r="E15" s="34">
        <v>426</v>
      </c>
      <c r="F15" s="34">
        <v>1041</v>
      </c>
      <c r="G15" s="35" t="s">
        <v>442</v>
      </c>
      <c r="H15" s="40">
        <v>3645</v>
      </c>
      <c r="I15" s="31">
        <v>13167</v>
      </c>
    </row>
    <row r="16" spans="2:9" ht="18" customHeight="1">
      <c r="B16" s="39" t="s">
        <v>114</v>
      </c>
      <c r="C16" s="27">
        <v>2676</v>
      </c>
      <c r="D16" s="38">
        <v>6850</v>
      </c>
      <c r="E16" s="38">
        <v>320</v>
      </c>
      <c r="F16" s="38">
        <v>1222</v>
      </c>
      <c r="G16" s="35" t="s">
        <v>442</v>
      </c>
      <c r="H16" s="37">
        <v>2170</v>
      </c>
      <c r="I16" s="36">
        <v>13238</v>
      </c>
    </row>
    <row r="17" spans="1:11" ht="18" customHeight="1">
      <c r="B17" s="29" t="s">
        <v>863</v>
      </c>
      <c r="C17" s="28">
        <v>2619</v>
      </c>
      <c r="D17" s="34">
        <v>7146</v>
      </c>
      <c r="E17" s="34">
        <v>582</v>
      </c>
      <c r="F17" s="34">
        <v>1256</v>
      </c>
      <c r="G17" s="35" t="s">
        <v>442</v>
      </c>
      <c r="H17" s="32">
        <v>2437</v>
      </c>
      <c r="I17" s="31">
        <v>14040</v>
      </c>
    </row>
    <row r="18" spans="1:11" ht="18" customHeight="1">
      <c r="B18" s="29" t="s">
        <v>236</v>
      </c>
      <c r="C18" s="28">
        <v>2694</v>
      </c>
      <c r="D18" s="34">
        <v>6557</v>
      </c>
      <c r="E18" s="34">
        <v>469</v>
      </c>
      <c r="F18" s="34">
        <v>1214</v>
      </c>
      <c r="G18" s="35" t="s">
        <v>442</v>
      </c>
      <c r="H18" s="32">
        <v>2650</v>
      </c>
      <c r="I18" s="31">
        <v>13584</v>
      </c>
    </row>
    <row r="19" spans="1:11" ht="18" customHeight="1">
      <c r="B19" s="29" t="s">
        <v>866</v>
      </c>
      <c r="C19" s="28">
        <v>2485</v>
      </c>
      <c r="D19" s="34">
        <v>6026</v>
      </c>
      <c r="E19" s="34">
        <v>429</v>
      </c>
      <c r="F19" s="34">
        <v>1168</v>
      </c>
      <c r="G19" s="34">
        <v>23</v>
      </c>
      <c r="H19" s="48">
        <v>2657</v>
      </c>
      <c r="I19" s="49">
        <v>12788</v>
      </c>
      <c r="J19" s="60"/>
      <c r="K19" s="59"/>
    </row>
    <row r="20" spans="1:11" ht="18" customHeight="1">
      <c r="A20" s="30"/>
      <c r="B20" s="29" t="s">
        <v>783</v>
      </c>
      <c r="C20" s="28">
        <v>2328</v>
      </c>
      <c r="D20" s="34">
        <v>5668</v>
      </c>
      <c r="E20" s="34">
        <v>450</v>
      </c>
      <c r="F20" s="34">
        <v>1110</v>
      </c>
      <c r="G20" s="34">
        <v>27</v>
      </c>
      <c r="H20" s="48">
        <v>2412</v>
      </c>
      <c r="I20" s="49">
        <f>SUM(C20:H20)</f>
        <v>11995</v>
      </c>
      <c r="J20" s="60"/>
      <c r="K20" s="59"/>
    </row>
    <row r="21" spans="1:11" ht="18" customHeight="1">
      <c r="A21" s="59"/>
      <c r="B21" s="83" t="s">
        <v>1064</v>
      </c>
      <c r="C21" s="82">
        <f>'[1]３講座対象'!D68+'[1]３講座対象'!G68</f>
        <v>2217</v>
      </c>
      <c r="D21" s="84">
        <f>'[1]３講座対象'!J68</f>
        <v>5121</v>
      </c>
      <c r="E21" s="84">
        <f>'[1]３講座対象'!M68</f>
        <v>356</v>
      </c>
      <c r="F21" s="84">
        <f>'[1]３講座対象'!T68</f>
        <v>996</v>
      </c>
      <c r="G21" s="84">
        <f>'[1]３講座対象'!W68</f>
        <v>29</v>
      </c>
      <c r="H21" s="85">
        <f>'[1]３講座対象'!Z68</f>
        <v>2454</v>
      </c>
      <c r="I21" s="86">
        <f>SUM(C21:H21)</f>
        <v>11173</v>
      </c>
      <c r="J21" s="59"/>
      <c r="K21" s="59"/>
    </row>
    <row r="22" spans="1:11" ht="18" customHeight="1">
      <c r="A22" s="59"/>
      <c r="B22" s="87" t="s">
        <v>1751</v>
      </c>
      <c r="C22" s="88">
        <f>SUM('３講座対象'!D68,'３講座対象'!G68)</f>
        <v>2171</v>
      </c>
      <c r="D22" s="89">
        <f>SUM('３講座対象'!J68)</f>
        <v>4834</v>
      </c>
      <c r="E22" s="89">
        <f>SUM('３講座対象'!M68)</f>
        <v>379</v>
      </c>
      <c r="F22" s="89">
        <f>SUM('３講座対象'!T68)</f>
        <v>957</v>
      </c>
      <c r="G22" s="89">
        <f>SUM('３講座対象'!W68)</f>
        <v>57</v>
      </c>
      <c r="H22" s="90">
        <f>SUM('３講座対象'!Z68)</f>
        <v>2203</v>
      </c>
      <c r="I22" s="91">
        <f>SUM(C22:H22)</f>
        <v>10601</v>
      </c>
      <c r="J22" s="59"/>
      <c r="K22" s="59"/>
    </row>
    <row r="23" spans="1:11" ht="18" customHeight="1">
      <c r="A23" s="59"/>
      <c r="B23" s="26"/>
      <c r="C23" s="25"/>
      <c r="D23" s="25"/>
      <c r="E23" s="25"/>
      <c r="F23" s="25"/>
      <c r="G23" s="25"/>
      <c r="H23" s="25"/>
      <c r="I23" s="25"/>
      <c r="J23" s="59"/>
    </row>
    <row r="24" spans="1:11" ht="18" customHeight="1">
      <c r="B24" s="24" t="s">
        <v>872</v>
      </c>
      <c r="I24" s="46" t="s">
        <v>871</v>
      </c>
    </row>
    <row r="25" spans="1:11" ht="18" customHeight="1">
      <c r="B25" s="44"/>
      <c r="C25" s="43" t="s">
        <v>870</v>
      </c>
      <c r="D25" s="43" t="s">
        <v>84</v>
      </c>
      <c r="E25" s="43" t="s">
        <v>869</v>
      </c>
      <c r="F25" s="43" t="s">
        <v>868</v>
      </c>
      <c r="G25" s="42" t="s">
        <v>867</v>
      </c>
      <c r="H25" s="42" t="s">
        <v>87</v>
      </c>
      <c r="I25" s="41" t="s">
        <v>115</v>
      </c>
    </row>
    <row r="26" spans="1:11" ht="18" customHeight="1">
      <c r="B26" s="29" t="s">
        <v>104</v>
      </c>
      <c r="C26" s="34">
        <v>405827</v>
      </c>
      <c r="D26" s="34">
        <v>572595</v>
      </c>
      <c r="E26" s="34">
        <v>58364</v>
      </c>
      <c r="F26" s="34">
        <v>200775</v>
      </c>
      <c r="G26" s="33" t="s">
        <v>791</v>
      </c>
      <c r="H26" s="40">
        <v>368174</v>
      </c>
      <c r="I26" s="31">
        <v>1605735</v>
      </c>
    </row>
    <row r="27" spans="1:11" ht="18" customHeight="1">
      <c r="B27" s="29" t="s">
        <v>105</v>
      </c>
      <c r="C27" s="34">
        <v>392486</v>
      </c>
      <c r="D27" s="34">
        <v>562999</v>
      </c>
      <c r="E27" s="34">
        <v>47415</v>
      </c>
      <c r="F27" s="34">
        <v>224345</v>
      </c>
      <c r="G27" s="33" t="s">
        <v>791</v>
      </c>
      <c r="H27" s="40">
        <v>411272</v>
      </c>
      <c r="I27" s="31">
        <v>1638517</v>
      </c>
    </row>
    <row r="28" spans="1:11" ht="18" customHeight="1">
      <c r="B28" s="29" t="s">
        <v>864</v>
      </c>
      <c r="C28" s="34">
        <v>333761</v>
      </c>
      <c r="D28" s="34">
        <v>480881</v>
      </c>
      <c r="E28" s="34">
        <v>42297</v>
      </c>
      <c r="F28" s="34">
        <v>229425</v>
      </c>
      <c r="G28" s="33" t="s">
        <v>791</v>
      </c>
      <c r="H28" s="40">
        <v>310404</v>
      </c>
      <c r="I28" s="31">
        <v>1396768</v>
      </c>
    </row>
    <row r="29" spans="1:11" ht="18" customHeight="1">
      <c r="B29" s="29" t="s">
        <v>106</v>
      </c>
      <c r="C29" s="34">
        <v>263549</v>
      </c>
      <c r="D29" s="34">
        <v>464060</v>
      </c>
      <c r="E29" s="34">
        <v>41064</v>
      </c>
      <c r="F29" s="34">
        <v>212302</v>
      </c>
      <c r="G29" s="33" t="s">
        <v>791</v>
      </c>
      <c r="H29" s="40">
        <v>388144</v>
      </c>
      <c r="I29" s="31">
        <v>1369119</v>
      </c>
    </row>
    <row r="30" spans="1:11" ht="18" customHeight="1">
      <c r="B30" s="29" t="s">
        <v>107</v>
      </c>
      <c r="C30" s="34">
        <v>254846</v>
      </c>
      <c r="D30" s="34">
        <v>441485</v>
      </c>
      <c r="E30" s="34">
        <v>48996</v>
      </c>
      <c r="F30" s="34">
        <v>201199</v>
      </c>
      <c r="G30" s="33" t="s">
        <v>791</v>
      </c>
      <c r="H30" s="40">
        <v>371433</v>
      </c>
      <c r="I30" s="31">
        <v>1317959</v>
      </c>
    </row>
    <row r="31" spans="1:11" ht="18" customHeight="1">
      <c r="B31" s="29" t="s">
        <v>108</v>
      </c>
      <c r="C31" s="34">
        <v>238641</v>
      </c>
      <c r="D31" s="34">
        <v>429870</v>
      </c>
      <c r="E31" s="34">
        <v>47202</v>
      </c>
      <c r="F31" s="34">
        <v>229169</v>
      </c>
      <c r="G31" s="33" t="s">
        <v>791</v>
      </c>
      <c r="H31" s="40">
        <v>305201</v>
      </c>
      <c r="I31" s="31">
        <v>1250083</v>
      </c>
    </row>
    <row r="32" spans="1:11" ht="18" customHeight="1">
      <c r="B32" s="29" t="s">
        <v>109</v>
      </c>
      <c r="C32" s="34">
        <v>212201</v>
      </c>
      <c r="D32" s="34">
        <v>491713</v>
      </c>
      <c r="E32" s="34">
        <v>38791</v>
      </c>
      <c r="F32" s="34">
        <v>217203</v>
      </c>
      <c r="G32" s="33" t="s">
        <v>791</v>
      </c>
      <c r="H32" s="40">
        <v>309791</v>
      </c>
      <c r="I32" s="31">
        <v>1269699</v>
      </c>
    </row>
    <row r="33" spans="2:9" ht="18" customHeight="1">
      <c r="B33" s="29" t="s">
        <v>110</v>
      </c>
      <c r="C33" s="34">
        <v>204725</v>
      </c>
      <c r="D33" s="34">
        <v>455177</v>
      </c>
      <c r="E33" s="34">
        <v>30773</v>
      </c>
      <c r="F33" s="34">
        <v>219668</v>
      </c>
      <c r="G33" s="33" t="s">
        <v>791</v>
      </c>
      <c r="H33" s="40">
        <v>238168</v>
      </c>
      <c r="I33" s="31">
        <v>1148511</v>
      </c>
    </row>
    <row r="34" spans="2:9" ht="18" customHeight="1">
      <c r="B34" s="29" t="s">
        <v>111</v>
      </c>
      <c r="C34" s="33" t="s">
        <v>791</v>
      </c>
      <c r="D34" s="33" t="s">
        <v>791</v>
      </c>
      <c r="E34" s="33" t="s">
        <v>791</v>
      </c>
      <c r="F34" s="33" t="s">
        <v>791</v>
      </c>
      <c r="G34" s="33" t="s">
        <v>791</v>
      </c>
      <c r="H34" s="33">
        <v>671315</v>
      </c>
      <c r="I34" s="31">
        <v>671315</v>
      </c>
    </row>
    <row r="35" spans="2:9" ht="18" customHeight="1">
      <c r="B35" s="29" t="s">
        <v>112</v>
      </c>
      <c r="C35" s="34">
        <v>198751</v>
      </c>
      <c r="D35" s="34">
        <v>415157</v>
      </c>
      <c r="E35" s="34">
        <v>30477</v>
      </c>
      <c r="F35" s="34">
        <v>206959</v>
      </c>
      <c r="G35" s="33" t="s">
        <v>791</v>
      </c>
      <c r="H35" s="40">
        <v>241075</v>
      </c>
      <c r="I35" s="31">
        <v>1092419</v>
      </c>
    </row>
    <row r="36" spans="2:9" ht="18" customHeight="1">
      <c r="B36" s="29" t="s">
        <v>113</v>
      </c>
      <c r="C36" s="34">
        <v>215721</v>
      </c>
      <c r="D36" s="34">
        <v>486573</v>
      </c>
      <c r="E36" s="34">
        <v>26997</v>
      </c>
      <c r="F36" s="34">
        <v>223291</v>
      </c>
      <c r="G36" s="33" t="s">
        <v>791</v>
      </c>
      <c r="H36" s="40">
        <v>212218</v>
      </c>
      <c r="I36" s="31">
        <v>1164800</v>
      </c>
    </row>
    <row r="37" spans="2:9" ht="18" customHeight="1">
      <c r="B37" s="39" t="s">
        <v>114</v>
      </c>
      <c r="C37" s="38">
        <v>213751</v>
      </c>
      <c r="D37" s="38">
        <v>549020</v>
      </c>
      <c r="E37" s="38">
        <v>31082</v>
      </c>
      <c r="F37" s="38">
        <v>222830</v>
      </c>
      <c r="G37" s="33" t="s">
        <v>791</v>
      </c>
      <c r="H37" s="37">
        <v>210530</v>
      </c>
      <c r="I37" s="36">
        <v>1227213</v>
      </c>
    </row>
    <row r="38" spans="2:9" ht="18" customHeight="1">
      <c r="B38" s="29" t="s">
        <v>263</v>
      </c>
      <c r="C38" s="28">
        <v>215564</v>
      </c>
      <c r="D38" s="34">
        <v>527963</v>
      </c>
      <c r="E38" s="34">
        <v>33134</v>
      </c>
      <c r="F38" s="34">
        <v>227097</v>
      </c>
      <c r="G38" s="33" t="s">
        <v>791</v>
      </c>
      <c r="H38" s="32">
        <v>206699</v>
      </c>
      <c r="I38" s="31">
        <v>1210457</v>
      </c>
    </row>
    <row r="39" spans="2:9" ht="18" customHeight="1">
      <c r="B39" s="29" t="s">
        <v>236</v>
      </c>
      <c r="C39" s="28">
        <v>245121</v>
      </c>
      <c r="D39" s="34">
        <v>492740</v>
      </c>
      <c r="E39" s="34">
        <v>31799</v>
      </c>
      <c r="F39" s="34">
        <v>208160</v>
      </c>
      <c r="G39" s="33" t="s">
        <v>791</v>
      </c>
      <c r="H39" s="32">
        <v>205413</v>
      </c>
      <c r="I39" s="31">
        <v>1183233</v>
      </c>
    </row>
    <row r="40" spans="2:9" ht="18" customHeight="1">
      <c r="B40" s="29" t="s">
        <v>266</v>
      </c>
      <c r="C40" s="28">
        <v>267069</v>
      </c>
      <c r="D40" s="34">
        <v>454483</v>
      </c>
      <c r="E40" s="34">
        <v>25445</v>
      </c>
      <c r="F40" s="34">
        <v>204707</v>
      </c>
      <c r="G40" s="34">
        <v>3795</v>
      </c>
      <c r="H40" s="48">
        <v>206841</v>
      </c>
      <c r="I40" s="49">
        <v>1162340</v>
      </c>
    </row>
    <row r="41" spans="2:9" ht="18" customHeight="1">
      <c r="B41" s="29" t="s">
        <v>278</v>
      </c>
      <c r="C41" s="28">
        <v>259156</v>
      </c>
      <c r="D41" s="34">
        <v>437233</v>
      </c>
      <c r="E41" s="34">
        <v>29812</v>
      </c>
      <c r="F41" s="34">
        <v>204531</v>
      </c>
      <c r="G41" s="34">
        <v>4724</v>
      </c>
      <c r="H41" s="48">
        <v>188342</v>
      </c>
      <c r="I41" s="49">
        <v>1123798</v>
      </c>
    </row>
    <row r="42" spans="2:9" ht="18" customHeight="1">
      <c r="B42" s="83" t="s">
        <v>1064</v>
      </c>
      <c r="C42" s="82">
        <f>'[1]３講座対象'!F68+'[1]３講座対象'!I68</f>
        <v>252452</v>
      </c>
      <c r="D42" s="84">
        <f>'[1]３講座対象'!L68</f>
        <v>407818</v>
      </c>
      <c r="E42" s="84">
        <f>'[1]３講座対象'!O68</f>
        <v>24969</v>
      </c>
      <c r="F42" s="84">
        <f>'[1]３講座対象'!V68</f>
        <v>192915</v>
      </c>
      <c r="G42" s="84">
        <f>'[1]３講座対象'!Y68</f>
        <v>4502</v>
      </c>
      <c r="H42" s="85">
        <f>'[1]３講座対象'!AB68</f>
        <v>168357</v>
      </c>
      <c r="I42" s="86">
        <f>SUM(C42:H42)</f>
        <v>1051013</v>
      </c>
    </row>
    <row r="43" spans="2:9" ht="18" customHeight="1">
      <c r="B43" s="87" t="s">
        <v>1751</v>
      </c>
      <c r="C43" s="88">
        <f>SUM('３講座対象'!F68,'３講座対象'!I68)</f>
        <v>223171</v>
      </c>
      <c r="D43" s="89">
        <f>SUM('３講座対象'!L68)</f>
        <v>362921</v>
      </c>
      <c r="E43" s="89">
        <f>SUM('３講座対象'!O68)</f>
        <v>17415</v>
      </c>
      <c r="F43" s="89">
        <f>SUM('３講座対象'!V68)</f>
        <v>191923</v>
      </c>
      <c r="G43" s="89">
        <f>SUM('３講座対象'!Y68)</f>
        <v>4849</v>
      </c>
      <c r="H43" s="90">
        <f>SUM('３講座対象'!AB68)</f>
        <v>155734</v>
      </c>
      <c r="I43" s="91">
        <f>SUM(C43:H43)</f>
        <v>956013</v>
      </c>
    </row>
    <row r="44" spans="2:9" ht="18" customHeight="1">
      <c r="B44" s="24" t="s">
        <v>877</v>
      </c>
    </row>
  </sheetData>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E088E-D567-4FF3-B0C0-6BAF7E1C0404}">
  <dimension ref="B1:N54"/>
  <sheetViews>
    <sheetView workbookViewId="0">
      <selection activeCell="C31" sqref="C31:L31"/>
    </sheetView>
  </sheetViews>
  <sheetFormatPr defaultRowHeight="13.5"/>
  <cols>
    <col min="1" max="1" width="0.875" style="24" customWidth="1"/>
    <col min="2" max="2" width="5.625" style="24" customWidth="1"/>
    <col min="3" max="14" width="6.625" style="24" customWidth="1"/>
    <col min="15" max="15" width="0.875" style="24" customWidth="1"/>
    <col min="16" max="16384" width="9" style="24"/>
  </cols>
  <sheetData>
    <row r="1" spans="2:14" ht="14.45" customHeight="1">
      <c r="B1" s="24" t="s">
        <v>1743</v>
      </c>
    </row>
    <row r="2" spans="2:14" ht="14.45" customHeight="1">
      <c r="B2" s="1289" t="s">
        <v>179</v>
      </c>
      <c r="C2" s="1285" t="s">
        <v>1744</v>
      </c>
      <c r="D2" s="1286"/>
      <c r="E2" s="1285" t="s">
        <v>1745</v>
      </c>
      <c r="F2" s="1286"/>
      <c r="G2" s="1285" t="s">
        <v>93</v>
      </c>
      <c r="H2" s="1286"/>
      <c r="I2" s="1285" t="s">
        <v>94</v>
      </c>
      <c r="J2" s="1286"/>
      <c r="K2" s="1285" t="s">
        <v>95</v>
      </c>
      <c r="L2" s="1286"/>
      <c r="M2" s="1285" t="s">
        <v>1746</v>
      </c>
      <c r="N2" s="1286"/>
    </row>
    <row r="3" spans="2:14" ht="14.45" customHeight="1">
      <c r="B3" s="1290"/>
      <c r="C3" s="1287"/>
      <c r="D3" s="1288"/>
      <c r="E3" s="1287"/>
      <c r="F3" s="1288"/>
      <c r="G3" s="1287"/>
      <c r="H3" s="1288"/>
      <c r="I3" s="1287"/>
      <c r="J3" s="1288"/>
      <c r="K3" s="1287"/>
      <c r="L3" s="1288"/>
      <c r="M3" s="1287"/>
      <c r="N3" s="1288"/>
    </row>
    <row r="4" spans="2:14" ht="14.45" customHeight="1">
      <c r="B4" s="1291"/>
      <c r="C4" s="45" t="s">
        <v>88</v>
      </c>
      <c r="D4" s="1180" t="s">
        <v>90</v>
      </c>
      <c r="E4" s="45" t="s">
        <v>88</v>
      </c>
      <c r="F4" s="1180" t="s">
        <v>90</v>
      </c>
      <c r="G4" s="45" t="s">
        <v>88</v>
      </c>
      <c r="H4" s="1180" t="s">
        <v>90</v>
      </c>
      <c r="I4" s="45" t="s">
        <v>88</v>
      </c>
      <c r="J4" s="1180" t="s">
        <v>90</v>
      </c>
      <c r="K4" s="45" t="s">
        <v>88</v>
      </c>
      <c r="L4" s="1180" t="s">
        <v>90</v>
      </c>
      <c r="M4" s="45" t="s">
        <v>88</v>
      </c>
      <c r="N4" s="1180" t="s">
        <v>90</v>
      </c>
    </row>
    <row r="5" spans="2:14" ht="14.45" customHeight="1">
      <c r="B5" s="11" t="s">
        <v>843</v>
      </c>
      <c r="C5" s="1177">
        <v>357</v>
      </c>
      <c r="D5" s="1178">
        <v>54925</v>
      </c>
      <c r="E5" s="1177">
        <v>57</v>
      </c>
      <c r="F5" s="1178">
        <v>10069</v>
      </c>
      <c r="G5" s="1177">
        <v>301</v>
      </c>
      <c r="H5" s="1178">
        <v>64629</v>
      </c>
      <c r="I5" s="1177">
        <v>408</v>
      </c>
      <c r="J5" s="1178">
        <v>52843</v>
      </c>
      <c r="K5" s="1177">
        <v>451</v>
      </c>
      <c r="L5" s="1178">
        <v>197610</v>
      </c>
      <c r="M5" s="1177"/>
      <c r="N5" s="1179"/>
    </row>
    <row r="6" spans="2:14" ht="14.45" customHeight="1">
      <c r="B6" s="11" t="s">
        <v>1747</v>
      </c>
      <c r="C6" s="28">
        <v>444</v>
      </c>
      <c r="D6" s="76">
        <v>56417</v>
      </c>
      <c r="E6" s="28">
        <v>51</v>
      </c>
      <c r="F6" s="76">
        <v>9445</v>
      </c>
      <c r="G6" s="28">
        <v>278</v>
      </c>
      <c r="H6" s="76">
        <v>58068</v>
      </c>
      <c r="I6" s="28">
        <v>357</v>
      </c>
      <c r="J6" s="76">
        <v>46546</v>
      </c>
      <c r="K6" s="28">
        <v>433</v>
      </c>
      <c r="L6" s="76">
        <v>183966</v>
      </c>
      <c r="M6" s="28"/>
      <c r="N6" s="49"/>
    </row>
    <row r="7" spans="2:14" ht="14.45" customHeight="1">
      <c r="B7" s="11" t="s">
        <v>865</v>
      </c>
      <c r="C7" s="28">
        <v>396</v>
      </c>
      <c r="D7" s="76">
        <v>44634</v>
      </c>
      <c r="E7" s="28">
        <v>63</v>
      </c>
      <c r="F7" s="76">
        <v>10557</v>
      </c>
      <c r="G7" s="28">
        <v>275</v>
      </c>
      <c r="H7" s="76">
        <v>51606</v>
      </c>
      <c r="I7" s="28">
        <v>307</v>
      </c>
      <c r="J7" s="76">
        <v>38851</v>
      </c>
      <c r="K7" s="28">
        <v>444</v>
      </c>
      <c r="L7" s="76">
        <v>189076</v>
      </c>
      <c r="M7" s="28"/>
      <c r="N7" s="49"/>
    </row>
    <row r="8" spans="2:14" ht="14.45" customHeight="1">
      <c r="B8" s="77" t="s">
        <v>102</v>
      </c>
      <c r="C8" s="28">
        <v>409</v>
      </c>
      <c r="D8" s="76">
        <v>53123</v>
      </c>
      <c r="E8" s="28">
        <v>32</v>
      </c>
      <c r="F8" s="76">
        <v>7080</v>
      </c>
      <c r="G8" s="28">
        <v>402</v>
      </c>
      <c r="H8" s="76">
        <v>58239</v>
      </c>
      <c r="I8" s="28">
        <v>304</v>
      </c>
      <c r="J8" s="76">
        <v>34896</v>
      </c>
      <c r="K8" s="28">
        <v>431</v>
      </c>
      <c r="L8" s="76">
        <v>192591</v>
      </c>
      <c r="M8" s="28"/>
      <c r="N8" s="49"/>
    </row>
    <row r="9" spans="2:14" ht="14.45" customHeight="1">
      <c r="B9" s="77" t="s">
        <v>103</v>
      </c>
      <c r="C9" s="28">
        <v>569</v>
      </c>
      <c r="D9" s="76">
        <v>104477</v>
      </c>
      <c r="E9" s="28">
        <v>65</v>
      </c>
      <c r="F9" s="76">
        <v>4763</v>
      </c>
      <c r="G9" s="28">
        <v>196</v>
      </c>
      <c r="H9" s="76">
        <v>20792</v>
      </c>
      <c r="I9" s="28">
        <v>250</v>
      </c>
      <c r="J9" s="76">
        <v>24842</v>
      </c>
      <c r="K9" s="28">
        <v>913</v>
      </c>
      <c r="L9" s="76">
        <v>156078</v>
      </c>
      <c r="M9" s="28"/>
      <c r="N9" s="49"/>
    </row>
    <row r="10" spans="2:14" ht="14.45" customHeight="1">
      <c r="B10" s="77" t="s">
        <v>104</v>
      </c>
      <c r="C10" s="28">
        <v>1125</v>
      </c>
      <c r="D10" s="76">
        <v>114144</v>
      </c>
      <c r="E10" s="28">
        <v>56</v>
      </c>
      <c r="F10" s="76">
        <v>7802</v>
      </c>
      <c r="G10" s="28">
        <v>788</v>
      </c>
      <c r="H10" s="76">
        <v>108845</v>
      </c>
      <c r="I10" s="28">
        <v>336</v>
      </c>
      <c r="J10" s="76">
        <v>32047</v>
      </c>
      <c r="K10" s="28">
        <v>525</v>
      </c>
      <c r="L10" s="76">
        <v>157355</v>
      </c>
      <c r="M10" s="28"/>
      <c r="N10" s="49"/>
    </row>
    <row r="11" spans="2:14" ht="14.45" customHeight="1">
      <c r="B11" s="77" t="s">
        <v>105</v>
      </c>
      <c r="C11" s="28">
        <v>1298</v>
      </c>
      <c r="D11" s="76">
        <v>101605</v>
      </c>
      <c r="E11" s="28">
        <v>29</v>
      </c>
      <c r="F11" s="76">
        <v>2857</v>
      </c>
      <c r="G11" s="28">
        <v>489</v>
      </c>
      <c r="H11" s="76">
        <v>114006</v>
      </c>
      <c r="I11" s="28">
        <v>281</v>
      </c>
      <c r="J11" s="76">
        <v>24408</v>
      </c>
      <c r="K11" s="28">
        <v>582</v>
      </c>
      <c r="L11" s="76">
        <v>168744</v>
      </c>
      <c r="M11" s="28"/>
      <c r="N11" s="49"/>
    </row>
    <row r="12" spans="2:14" ht="14.45" customHeight="1">
      <c r="B12" s="77" t="s">
        <v>864</v>
      </c>
      <c r="C12" s="28">
        <v>894</v>
      </c>
      <c r="D12" s="76">
        <v>64725</v>
      </c>
      <c r="E12" s="28">
        <v>22</v>
      </c>
      <c r="F12" s="76">
        <v>3268</v>
      </c>
      <c r="G12" s="28">
        <v>274</v>
      </c>
      <c r="H12" s="76">
        <v>55347</v>
      </c>
      <c r="I12" s="28">
        <v>280</v>
      </c>
      <c r="J12" s="76">
        <v>21117</v>
      </c>
      <c r="K12" s="28">
        <v>423</v>
      </c>
      <c r="L12" s="76">
        <v>183211</v>
      </c>
      <c r="M12" s="28"/>
      <c r="N12" s="49"/>
    </row>
    <row r="13" spans="2:14" ht="14.45" customHeight="1">
      <c r="B13" s="77" t="s">
        <v>106</v>
      </c>
      <c r="C13" s="28">
        <v>691</v>
      </c>
      <c r="D13" s="76">
        <v>44291</v>
      </c>
      <c r="E13" s="28">
        <v>52</v>
      </c>
      <c r="F13" s="76">
        <v>4587</v>
      </c>
      <c r="G13" s="28">
        <v>166</v>
      </c>
      <c r="H13" s="76">
        <v>32491</v>
      </c>
      <c r="I13" s="28">
        <v>250</v>
      </c>
      <c r="J13" s="76">
        <v>17942</v>
      </c>
      <c r="K13" s="28">
        <v>587</v>
      </c>
      <c r="L13" s="76">
        <v>162598</v>
      </c>
      <c r="M13" s="28"/>
      <c r="N13" s="49"/>
    </row>
    <row r="14" spans="2:14" ht="14.45" customHeight="1">
      <c r="B14" s="77" t="s">
        <v>107</v>
      </c>
      <c r="C14" s="28">
        <v>664</v>
      </c>
      <c r="D14" s="76">
        <v>60132</v>
      </c>
      <c r="E14" s="28">
        <v>24</v>
      </c>
      <c r="F14" s="76">
        <v>4457</v>
      </c>
      <c r="G14" s="28">
        <v>474</v>
      </c>
      <c r="H14" s="76">
        <v>58772</v>
      </c>
      <c r="I14" s="28">
        <v>215</v>
      </c>
      <c r="J14" s="76">
        <v>18074</v>
      </c>
      <c r="K14" s="28">
        <v>489</v>
      </c>
      <c r="L14" s="76">
        <v>135676</v>
      </c>
      <c r="M14" s="28"/>
      <c r="N14" s="49"/>
    </row>
    <row r="15" spans="2:14" ht="14.45" customHeight="1">
      <c r="B15" s="77" t="s">
        <v>108</v>
      </c>
      <c r="C15" s="28">
        <v>1255</v>
      </c>
      <c r="D15" s="76">
        <v>67159</v>
      </c>
      <c r="E15" s="28">
        <v>24</v>
      </c>
      <c r="F15" s="76">
        <v>4869</v>
      </c>
      <c r="G15" s="28">
        <v>488</v>
      </c>
      <c r="H15" s="76">
        <v>57420</v>
      </c>
      <c r="I15" s="28">
        <v>272</v>
      </c>
      <c r="J15" s="76">
        <v>18062</v>
      </c>
      <c r="K15" s="28">
        <v>644</v>
      </c>
      <c r="L15" s="76">
        <v>161334</v>
      </c>
      <c r="M15" s="28"/>
      <c r="N15" s="49"/>
    </row>
    <row r="16" spans="2:14" ht="14.45" customHeight="1">
      <c r="B16" s="77" t="s">
        <v>109</v>
      </c>
      <c r="C16" s="28">
        <v>644</v>
      </c>
      <c r="D16" s="76">
        <v>49583</v>
      </c>
      <c r="E16" s="28">
        <v>338</v>
      </c>
      <c r="F16" s="76">
        <v>3965</v>
      </c>
      <c r="G16" s="28">
        <v>960</v>
      </c>
      <c r="H16" s="76">
        <v>70290</v>
      </c>
      <c r="I16" s="28">
        <v>236</v>
      </c>
      <c r="J16" s="76">
        <v>13917</v>
      </c>
      <c r="K16" s="28">
        <v>817</v>
      </c>
      <c r="L16" s="76">
        <v>168482</v>
      </c>
      <c r="M16" s="28"/>
      <c r="N16" s="49"/>
    </row>
    <row r="17" spans="2:14" ht="14.45" customHeight="1">
      <c r="B17" s="77" t="s">
        <v>110</v>
      </c>
      <c r="C17" s="28">
        <v>588</v>
      </c>
      <c r="D17" s="76">
        <v>44721</v>
      </c>
      <c r="E17" s="28">
        <v>22</v>
      </c>
      <c r="F17" s="76">
        <v>4878</v>
      </c>
      <c r="G17" s="28">
        <v>861</v>
      </c>
      <c r="H17" s="76">
        <v>57219</v>
      </c>
      <c r="I17" s="28">
        <v>174</v>
      </c>
      <c r="J17" s="76">
        <v>10449</v>
      </c>
      <c r="K17" s="28">
        <v>647</v>
      </c>
      <c r="L17" s="76">
        <v>148131</v>
      </c>
      <c r="M17" s="28"/>
      <c r="N17" s="49"/>
    </row>
    <row r="18" spans="2:14" ht="14.45" customHeight="1">
      <c r="B18" s="77" t="s">
        <v>111</v>
      </c>
      <c r="C18" s="28">
        <v>1068</v>
      </c>
      <c r="D18" s="76">
        <v>99041</v>
      </c>
      <c r="E18" s="28">
        <v>32</v>
      </c>
      <c r="F18" s="76">
        <v>6191</v>
      </c>
      <c r="G18" s="28">
        <v>2476</v>
      </c>
      <c r="H18" s="76">
        <v>208769</v>
      </c>
      <c r="I18" s="28">
        <v>194</v>
      </c>
      <c r="J18" s="76">
        <v>9741</v>
      </c>
      <c r="K18" s="28">
        <v>1211</v>
      </c>
      <c r="L18" s="76">
        <v>170503</v>
      </c>
      <c r="M18" s="28"/>
      <c r="N18" s="49"/>
    </row>
    <row r="19" spans="2:14" ht="14.45" customHeight="1">
      <c r="B19" s="77" t="s">
        <v>112</v>
      </c>
      <c r="C19" s="28">
        <v>994</v>
      </c>
      <c r="D19" s="76">
        <v>85490</v>
      </c>
      <c r="E19" s="28">
        <v>35</v>
      </c>
      <c r="F19" s="76">
        <v>4921</v>
      </c>
      <c r="G19" s="28">
        <v>1282</v>
      </c>
      <c r="H19" s="76">
        <v>111827</v>
      </c>
      <c r="I19" s="28">
        <v>213</v>
      </c>
      <c r="J19" s="76">
        <v>12482</v>
      </c>
      <c r="K19" s="28">
        <v>928</v>
      </c>
      <c r="L19" s="76">
        <v>139191</v>
      </c>
      <c r="M19" s="28"/>
      <c r="N19" s="49"/>
    </row>
    <row r="20" spans="2:14" ht="14.45" customHeight="1">
      <c r="B20" s="77" t="s">
        <v>113</v>
      </c>
      <c r="C20" s="28">
        <v>822</v>
      </c>
      <c r="D20" s="76">
        <v>64302</v>
      </c>
      <c r="E20" s="28">
        <v>20</v>
      </c>
      <c r="F20" s="76">
        <v>3462</v>
      </c>
      <c r="G20" s="28">
        <v>970</v>
      </c>
      <c r="H20" s="76">
        <v>73682</v>
      </c>
      <c r="I20" s="28">
        <v>194</v>
      </c>
      <c r="J20" s="76">
        <v>8034</v>
      </c>
      <c r="K20" s="28">
        <v>738</v>
      </c>
      <c r="L20" s="76">
        <v>150176</v>
      </c>
      <c r="M20" s="28"/>
      <c r="N20" s="49"/>
    </row>
    <row r="21" spans="2:14" ht="14.45" customHeight="1">
      <c r="B21" s="78" t="s">
        <v>114</v>
      </c>
      <c r="C21" s="27">
        <v>664</v>
      </c>
      <c r="D21" s="79">
        <v>65714</v>
      </c>
      <c r="E21" s="27">
        <v>23</v>
      </c>
      <c r="F21" s="79">
        <v>1266</v>
      </c>
      <c r="G21" s="27">
        <v>622</v>
      </c>
      <c r="H21" s="79">
        <v>48091</v>
      </c>
      <c r="I21" s="27">
        <v>113</v>
      </c>
      <c r="J21" s="79">
        <v>6669</v>
      </c>
      <c r="K21" s="27">
        <v>757</v>
      </c>
      <c r="L21" s="79">
        <v>149423</v>
      </c>
      <c r="M21" s="27"/>
      <c r="N21" s="80"/>
    </row>
    <row r="22" spans="2:14" ht="14.45" customHeight="1">
      <c r="B22" s="29" t="s">
        <v>863</v>
      </c>
      <c r="C22" s="28">
        <v>1186</v>
      </c>
      <c r="D22" s="76">
        <v>97544</v>
      </c>
      <c r="E22" s="28">
        <v>40</v>
      </c>
      <c r="F22" s="76">
        <v>1360</v>
      </c>
      <c r="G22" s="28">
        <v>2685</v>
      </c>
      <c r="H22" s="79">
        <v>116652</v>
      </c>
      <c r="I22" s="27">
        <v>229</v>
      </c>
      <c r="J22" s="79">
        <v>7831</v>
      </c>
      <c r="K22" s="28">
        <v>1100</v>
      </c>
      <c r="L22" s="76">
        <v>176232</v>
      </c>
      <c r="M22" s="28"/>
      <c r="N22" s="49"/>
    </row>
    <row r="23" spans="2:14" ht="14.45" customHeight="1">
      <c r="B23" s="29" t="s">
        <v>236</v>
      </c>
      <c r="C23" s="28">
        <v>1455</v>
      </c>
      <c r="D23" s="76">
        <v>122074</v>
      </c>
      <c r="E23" s="28">
        <v>27</v>
      </c>
      <c r="F23" s="81">
        <v>2841</v>
      </c>
      <c r="G23" s="28">
        <v>2599</v>
      </c>
      <c r="H23" s="79">
        <v>149399</v>
      </c>
      <c r="I23" s="27">
        <v>223</v>
      </c>
      <c r="J23" s="79">
        <v>9968</v>
      </c>
      <c r="K23" s="82">
        <v>965</v>
      </c>
      <c r="L23" s="81">
        <v>172100</v>
      </c>
      <c r="M23" s="28"/>
      <c r="N23" s="76"/>
    </row>
    <row r="24" spans="2:14" ht="14.45" customHeight="1">
      <c r="B24" s="77" t="s">
        <v>866</v>
      </c>
      <c r="C24" s="28">
        <v>1154</v>
      </c>
      <c r="D24" s="76">
        <v>147291</v>
      </c>
      <c r="E24" s="28">
        <v>1</v>
      </c>
      <c r="F24" s="76">
        <v>13</v>
      </c>
      <c r="G24" s="28">
        <v>2012</v>
      </c>
      <c r="H24" s="76">
        <v>105893</v>
      </c>
      <c r="I24" s="28">
        <v>145</v>
      </c>
      <c r="J24" s="76">
        <v>7514</v>
      </c>
      <c r="K24" s="28">
        <v>862</v>
      </c>
      <c r="L24" s="76">
        <v>151887</v>
      </c>
      <c r="M24" s="28">
        <v>31</v>
      </c>
      <c r="N24" s="49">
        <v>4218</v>
      </c>
    </row>
    <row r="25" spans="2:14" ht="14.45" customHeight="1">
      <c r="B25" s="77" t="s">
        <v>783</v>
      </c>
      <c r="C25" s="28">
        <v>1126</v>
      </c>
      <c r="D25" s="76">
        <v>154511</v>
      </c>
      <c r="E25" s="28">
        <v>20</v>
      </c>
      <c r="F25" s="76">
        <v>3923</v>
      </c>
      <c r="G25" s="28">
        <v>2431</v>
      </c>
      <c r="H25" s="76">
        <v>133308</v>
      </c>
      <c r="I25" s="28">
        <v>337</v>
      </c>
      <c r="J25" s="76">
        <v>8814</v>
      </c>
      <c r="K25" s="28">
        <v>703</v>
      </c>
      <c r="L25" s="76">
        <v>147989</v>
      </c>
      <c r="M25" s="28">
        <v>28</v>
      </c>
      <c r="N25" s="49">
        <v>4021</v>
      </c>
    </row>
    <row r="26" spans="2:14" ht="14.45" customHeight="1">
      <c r="B26" s="92" t="s">
        <v>1064</v>
      </c>
      <c r="C26" s="82">
        <f>'[2]４講座内容'!D68</f>
        <v>1190</v>
      </c>
      <c r="D26" s="81">
        <f>'[2]４講座内容'!F68</f>
        <v>141706</v>
      </c>
      <c r="E26" s="82">
        <f>'[2]４講座内容'!G68</f>
        <v>29</v>
      </c>
      <c r="F26" s="81">
        <f>'[2]４講座内容'!I68</f>
        <v>315</v>
      </c>
      <c r="G26" s="82">
        <f>'[2]４講座内容'!J68</f>
        <v>1845</v>
      </c>
      <c r="H26" s="81">
        <f>'[2]４講座内容'!L68</f>
        <v>96519</v>
      </c>
      <c r="I26" s="82">
        <f>'[2]４講座内容'!M68</f>
        <v>258</v>
      </c>
      <c r="J26" s="81">
        <f>'[2]４講座内容'!O68</f>
        <v>7270</v>
      </c>
      <c r="K26" s="82">
        <f>'[2]４講座内容'!P68</f>
        <v>708</v>
      </c>
      <c r="L26" s="81">
        <f>'[2]４講座内容'!R68</f>
        <v>141430</v>
      </c>
      <c r="M26" s="82">
        <f>'[2]４講座内容'!W68</f>
        <v>23</v>
      </c>
      <c r="N26" s="86">
        <f>'[2]４講座内容'!Y68</f>
        <v>3053</v>
      </c>
    </row>
    <row r="27" spans="2:14" ht="14.45" customHeight="1">
      <c r="B27" s="93" t="s">
        <v>1147</v>
      </c>
      <c r="C27" s="88">
        <f>SUM('４講座内容'!D68)</f>
        <v>849</v>
      </c>
      <c r="D27" s="94">
        <f>SUM('４講座内容'!F68)</f>
        <v>78477</v>
      </c>
      <c r="E27" s="88">
        <f>SUM('４講座内容'!G68)</f>
        <v>21</v>
      </c>
      <c r="F27" s="94">
        <f>SUM('４講座内容'!I68)</f>
        <v>542</v>
      </c>
      <c r="G27" s="88">
        <f>SUM('４講座内容'!J68)</f>
        <v>1794</v>
      </c>
      <c r="H27" s="94">
        <f>SUM('４講座内容'!L68)</f>
        <v>94829</v>
      </c>
      <c r="I27" s="88">
        <f>SUM('４講座内容'!M68)</f>
        <v>242</v>
      </c>
      <c r="J27" s="94">
        <f>SUM('４講座内容'!O68)</f>
        <v>9253</v>
      </c>
      <c r="K27" s="88">
        <f>SUM('４講座内容'!P68)</f>
        <v>661</v>
      </c>
      <c r="L27" s="94">
        <f>SUM('４講座内容'!R68)</f>
        <v>146815</v>
      </c>
      <c r="M27" s="88">
        <f>SUM('４講座内容'!W68)</f>
        <v>44</v>
      </c>
      <c r="N27" s="91">
        <f>SUM('４講座内容'!Y68)</f>
        <v>3554</v>
      </c>
    </row>
    <row r="28" spans="2:14" ht="14.45" customHeight="1">
      <c r="B28" s="26"/>
      <c r="C28" s="25"/>
      <c r="D28" s="25"/>
      <c r="E28" s="25"/>
      <c r="F28" s="25"/>
      <c r="G28" s="25"/>
      <c r="H28" s="25"/>
      <c r="I28" s="25"/>
      <c r="J28" s="25"/>
      <c r="K28" s="25"/>
      <c r="L28" s="25"/>
      <c r="M28" s="25"/>
      <c r="N28" s="25"/>
    </row>
    <row r="29" spans="2:14" ht="14.45" customHeight="1">
      <c r="B29" s="1289" t="s">
        <v>179</v>
      </c>
      <c r="C29" s="1285" t="s">
        <v>96</v>
      </c>
      <c r="D29" s="1286"/>
      <c r="E29" s="1292" t="s">
        <v>1748</v>
      </c>
      <c r="F29" s="1293"/>
      <c r="G29" s="1293"/>
      <c r="H29" s="1293"/>
      <c r="I29" s="1293"/>
      <c r="J29" s="1293"/>
      <c r="K29" s="1293"/>
      <c r="L29" s="1294"/>
    </row>
    <row r="30" spans="2:14" ht="14.45" customHeight="1">
      <c r="B30" s="1290"/>
      <c r="C30" s="1287"/>
      <c r="D30" s="1288"/>
      <c r="E30" s="1292" t="s">
        <v>98</v>
      </c>
      <c r="F30" s="1294"/>
      <c r="G30" s="1292" t="s">
        <v>1749</v>
      </c>
      <c r="H30" s="1294"/>
      <c r="I30" s="1292" t="s">
        <v>100</v>
      </c>
      <c r="J30" s="1294"/>
      <c r="K30" s="1292" t="s">
        <v>1750</v>
      </c>
      <c r="L30" s="1294"/>
    </row>
    <row r="31" spans="2:14" ht="14.45" customHeight="1">
      <c r="B31" s="1291"/>
      <c r="C31" s="45" t="s">
        <v>88</v>
      </c>
      <c r="D31" s="1180" t="s">
        <v>90</v>
      </c>
      <c r="E31" s="45" t="s">
        <v>88</v>
      </c>
      <c r="F31" s="1180" t="s">
        <v>90</v>
      </c>
      <c r="G31" s="45" t="s">
        <v>88</v>
      </c>
      <c r="H31" s="1180" t="s">
        <v>90</v>
      </c>
      <c r="I31" s="45" t="s">
        <v>88</v>
      </c>
      <c r="J31" s="1180" t="s">
        <v>90</v>
      </c>
      <c r="K31" s="45" t="s">
        <v>88</v>
      </c>
      <c r="L31" s="1180" t="s">
        <v>90</v>
      </c>
    </row>
    <row r="32" spans="2:14" ht="14.45" customHeight="1">
      <c r="B32" s="11" t="s">
        <v>843</v>
      </c>
      <c r="C32" s="1177">
        <v>87</v>
      </c>
      <c r="D32" s="1178">
        <v>12257</v>
      </c>
      <c r="E32" s="1177">
        <v>169</v>
      </c>
      <c r="F32" s="1178">
        <v>31182</v>
      </c>
      <c r="G32" s="1177">
        <v>10</v>
      </c>
      <c r="H32" s="1178">
        <v>1032</v>
      </c>
      <c r="I32" s="1177"/>
      <c r="J32" s="1178"/>
      <c r="K32" s="1177">
        <v>842</v>
      </c>
      <c r="L32" s="1178">
        <v>136180</v>
      </c>
    </row>
    <row r="33" spans="2:12" ht="14.45" customHeight="1">
      <c r="B33" s="11" t="s">
        <v>1747</v>
      </c>
      <c r="C33" s="28">
        <v>108</v>
      </c>
      <c r="D33" s="76">
        <v>10967</v>
      </c>
      <c r="E33" s="28">
        <v>182</v>
      </c>
      <c r="F33" s="76">
        <v>28423</v>
      </c>
      <c r="G33" s="28">
        <v>6</v>
      </c>
      <c r="H33" s="76">
        <v>1400</v>
      </c>
      <c r="I33" s="28"/>
      <c r="J33" s="76"/>
      <c r="K33" s="28">
        <v>636</v>
      </c>
      <c r="L33" s="76">
        <v>118805</v>
      </c>
    </row>
    <row r="34" spans="2:12" ht="14.45" customHeight="1">
      <c r="B34" s="11" t="s">
        <v>865</v>
      </c>
      <c r="C34" s="28">
        <v>100</v>
      </c>
      <c r="D34" s="76">
        <v>11028</v>
      </c>
      <c r="E34" s="28">
        <v>194</v>
      </c>
      <c r="F34" s="76">
        <v>34980</v>
      </c>
      <c r="G34" s="28">
        <v>5</v>
      </c>
      <c r="H34" s="76">
        <v>624</v>
      </c>
      <c r="I34" s="28"/>
      <c r="J34" s="76"/>
      <c r="K34" s="28">
        <v>719</v>
      </c>
      <c r="L34" s="76">
        <v>125111</v>
      </c>
    </row>
    <row r="35" spans="2:12" ht="14.45" customHeight="1">
      <c r="B35" s="77" t="s">
        <v>102</v>
      </c>
      <c r="C35" s="28">
        <v>103</v>
      </c>
      <c r="D35" s="76">
        <v>11265</v>
      </c>
      <c r="E35" s="28">
        <v>215</v>
      </c>
      <c r="F35" s="76">
        <v>34485</v>
      </c>
      <c r="G35" s="28">
        <v>6</v>
      </c>
      <c r="H35" s="76">
        <v>393</v>
      </c>
      <c r="I35" s="28"/>
      <c r="J35" s="76"/>
      <c r="K35" s="28">
        <v>723</v>
      </c>
      <c r="L35" s="76">
        <v>110189</v>
      </c>
    </row>
    <row r="36" spans="2:12" ht="14.45" customHeight="1">
      <c r="B36" s="77" t="s">
        <v>103</v>
      </c>
      <c r="C36" s="28">
        <v>107</v>
      </c>
      <c r="D36" s="76">
        <v>8579</v>
      </c>
      <c r="E36" s="28">
        <v>276</v>
      </c>
      <c r="F36" s="76">
        <v>34303</v>
      </c>
      <c r="G36" s="28">
        <v>43</v>
      </c>
      <c r="H36" s="76">
        <v>1155</v>
      </c>
      <c r="I36" s="28"/>
      <c r="J36" s="76"/>
      <c r="K36" s="28">
        <v>1144</v>
      </c>
      <c r="L36" s="76">
        <v>90586</v>
      </c>
    </row>
    <row r="37" spans="2:12" ht="14.45" customHeight="1">
      <c r="B37" s="77" t="s">
        <v>104</v>
      </c>
      <c r="C37" s="28">
        <v>95</v>
      </c>
      <c r="D37" s="76">
        <v>8913</v>
      </c>
      <c r="E37" s="28">
        <v>273</v>
      </c>
      <c r="F37" s="76">
        <v>31979</v>
      </c>
      <c r="G37" s="28">
        <v>22</v>
      </c>
      <c r="H37" s="76">
        <v>894</v>
      </c>
      <c r="I37" s="28"/>
      <c r="J37" s="76"/>
      <c r="K37" s="28">
        <v>1037</v>
      </c>
      <c r="L37" s="76">
        <v>112643</v>
      </c>
    </row>
    <row r="38" spans="2:12" ht="14.45" customHeight="1">
      <c r="B38" s="77" t="s">
        <v>105</v>
      </c>
      <c r="C38" s="28">
        <v>212</v>
      </c>
      <c r="D38" s="76">
        <v>7137</v>
      </c>
      <c r="E38" s="28">
        <v>1463</v>
      </c>
      <c r="F38" s="76">
        <v>47374</v>
      </c>
      <c r="G38" s="28">
        <v>33</v>
      </c>
      <c r="H38" s="76">
        <v>546</v>
      </c>
      <c r="I38" s="28"/>
      <c r="J38" s="76"/>
      <c r="K38" s="28">
        <v>3015</v>
      </c>
      <c r="L38" s="76">
        <v>112233</v>
      </c>
    </row>
    <row r="39" spans="2:12" ht="14.45" customHeight="1">
      <c r="B39" s="77" t="s">
        <v>864</v>
      </c>
      <c r="C39" s="28">
        <v>88</v>
      </c>
      <c r="D39" s="76">
        <v>5004</v>
      </c>
      <c r="E39" s="28">
        <v>317</v>
      </c>
      <c r="F39" s="76">
        <v>39147</v>
      </c>
      <c r="G39" s="28">
        <v>8</v>
      </c>
      <c r="H39" s="76">
        <v>371</v>
      </c>
      <c r="I39" s="28"/>
      <c r="J39" s="76"/>
      <c r="K39" s="28">
        <v>2378</v>
      </c>
      <c r="L39" s="76">
        <v>100212</v>
      </c>
    </row>
    <row r="40" spans="2:12" ht="14.45" customHeight="1">
      <c r="B40" s="77" t="s">
        <v>106</v>
      </c>
      <c r="C40" s="28">
        <v>89</v>
      </c>
      <c r="D40" s="76">
        <v>4896</v>
      </c>
      <c r="E40" s="28">
        <v>314</v>
      </c>
      <c r="F40" s="76">
        <v>50907</v>
      </c>
      <c r="G40" s="28">
        <v>7</v>
      </c>
      <c r="H40" s="76">
        <v>268</v>
      </c>
      <c r="I40" s="28"/>
      <c r="J40" s="76"/>
      <c r="K40" s="28">
        <v>903</v>
      </c>
      <c r="L40" s="76">
        <v>99164</v>
      </c>
    </row>
    <row r="41" spans="2:12" ht="14.45" customHeight="1">
      <c r="B41" s="77" t="s">
        <v>107</v>
      </c>
      <c r="C41" s="28">
        <v>68</v>
      </c>
      <c r="D41" s="76">
        <v>5111</v>
      </c>
      <c r="E41" s="28">
        <v>286</v>
      </c>
      <c r="F41" s="76">
        <v>34707</v>
      </c>
      <c r="G41" s="28">
        <v>12</v>
      </c>
      <c r="H41" s="76">
        <v>510</v>
      </c>
      <c r="I41" s="28"/>
      <c r="J41" s="76"/>
      <c r="K41" s="28">
        <v>658</v>
      </c>
      <c r="L41" s="76">
        <v>69835</v>
      </c>
    </row>
    <row r="42" spans="2:12" ht="14.45" customHeight="1">
      <c r="B42" s="77" t="s">
        <v>108</v>
      </c>
      <c r="C42" s="28">
        <v>98</v>
      </c>
      <c r="D42" s="76">
        <v>5123</v>
      </c>
      <c r="E42" s="28">
        <v>414</v>
      </c>
      <c r="F42" s="76">
        <v>47968</v>
      </c>
      <c r="G42" s="28">
        <v>19</v>
      </c>
      <c r="H42" s="76">
        <v>900</v>
      </c>
      <c r="I42" s="28">
        <v>1</v>
      </c>
      <c r="J42" s="76">
        <v>70</v>
      </c>
      <c r="K42" s="28">
        <v>710</v>
      </c>
      <c r="L42" s="76">
        <v>58004</v>
      </c>
    </row>
    <row r="43" spans="2:12" ht="14.45" customHeight="1">
      <c r="B43" s="77" t="s">
        <v>109</v>
      </c>
      <c r="C43" s="28">
        <v>81</v>
      </c>
      <c r="D43" s="76">
        <v>5968</v>
      </c>
      <c r="E43" s="28">
        <v>297</v>
      </c>
      <c r="F43" s="76">
        <v>45496</v>
      </c>
      <c r="G43" s="28">
        <v>18</v>
      </c>
      <c r="H43" s="76">
        <v>1304</v>
      </c>
      <c r="I43" s="28">
        <v>1</v>
      </c>
      <c r="J43" s="76">
        <v>33</v>
      </c>
      <c r="K43" s="28">
        <v>1216</v>
      </c>
      <c r="L43" s="76">
        <v>79261</v>
      </c>
    </row>
    <row r="44" spans="2:12" ht="14.45" customHeight="1">
      <c r="B44" s="77" t="s">
        <v>110</v>
      </c>
      <c r="C44" s="28">
        <v>93</v>
      </c>
      <c r="D44" s="76">
        <v>5404</v>
      </c>
      <c r="E44" s="28">
        <v>348</v>
      </c>
      <c r="F44" s="76">
        <v>42515</v>
      </c>
      <c r="G44" s="28">
        <v>16</v>
      </c>
      <c r="H44" s="76">
        <v>997</v>
      </c>
      <c r="I44" s="28">
        <v>13</v>
      </c>
      <c r="J44" s="76">
        <v>877</v>
      </c>
      <c r="K44" s="28">
        <v>706</v>
      </c>
      <c r="L44" s="76">
        <v>68188</v>
      </c>
    </row>
    <row r="45" spans="2:12" ht="14.45" customHeight="1">
      <c r="B45" s="77" t="s">
        <v>111</v>
      </c>
      <c r="C45" s="28">
        <v>110</v>
      </c>
      <c r="D45" s="76">
        <v>4024</v>
      </c>
      <c r="E45" s="28">
        <v>699</v>
      </c>
      <c r="F45" s="76">
        <v>46202</v>
      </c>
      <c r="G45" s="28">
        <v>24</v>
      </c>
      <c r="H45" s="76">
        <v>1404</v>
      </c>
      <c r="I45" s="28">
        <v>4</v>
      </c>
      <c r="J45" s="76">
        <v>739</v>
      </c>
      <c r="K45" s="28">
        <v>1048</v>
      </c>
      <c r="L45" s="76">
        <v>73024</v>
      </c>
    </row>
    <row r="46" spans="2:12" ht="14.45" customHeight="1">
      <c r="B46" s="77" t="s">
        <v>112</v>
      </c>
      <c r="C46" s="28">
        <v>152</v>
      </c>
      <c r="D46" s="76">
        <v>6672</v>
      </c>
      <c r="E46" s="28">
        <v>431</v>
      </c>
      <c r="F46" s="76">
        <v>38433</v>
      </c>
      <c r="G46" s="28">
        <v>99</v>
      </c>
      <c r="H46" s="76">
        <v>4914</v>
      </c>
      <c r="I46" s="28">
        <v>57</v>
      </c>
      <c r="J46" s="76">
        <v>3990</v>
      </c>
      <c r="K46" s="28">
        <v>1016</v>
      </c>
      <c r="L46" s="76">
        <v>73830</v>
      </c>
    </row>
    <row r="47" spans="2:12" ht="14.45" customHeight="1">
      <c r="B47" s="77" t="s">
        <v>113</v>
      </c>
      <c r="C47" s="28">
        <v>101</v>
      </c>
      <c r="D47" s="76">
        <v>5268</v>
      </c>
      <c r="E47" s="28">
        <v>404</v>
      </c>
      <c r="F47" s="76">
        <v>36208</v>
      </c>
      <c r="G47" s="28">
        <v>19</v>
      </c>
      <c r="H47" s="76">
        <v>1058</v>
      </c>
      <c r="I47" s="28">
        <v>1</v>
      </c>
      <c r="J47" s="76">
        <v>101</v>
      </c>
      <c r="K47" s="28">
        <v>1023</v>
      </c>
      <c r="L47" s="76">
        <v>65058</v>
      </c>
    </row>
    <row r="48" spans="2:12" ht="14.45" customHeight="1">
      <c r="B48" s="78" t="s">
        <v>114</v>
      </c>
      <c r="C48" s="27">
        <v>137</v>
      </c>
      <c r="D48" s="79">
        <v>7154</v>
      </c>
      <c r="E48" s="27">
        <v>380</v>
      </c>
      <c r="F48" s="79">
        <v>47396</v>
      </c>
      <c r="G48" s="27">
        <v>18</v>
      </c>
      <c r="H48" s="79">
        <v>1089</v>
      </c>
      <c r="I48" s="27">
        <v>2</v>
      </c>
      <c r="J48" s="79">
        <v>96</v>
      </c>
      <c r="K48" s="27">
        <v>855</v>
      </c>
      <c r="L48" s="79">
        <v>65656</v>
      </c>
    </row>
    <row r="49" spans="2:12" ht="14.45" customHeight="1">
      <c r="B49" s="29" t="s">
        <v>863</v>
      </c>
      <c r="C49" s="28">
        <v>246</v>
      </c>
      <c r="D49" s="76">
        <v>16045</v>
      </c>
      <c r="E49" s="27">
        <v>570</v>
      </c>
      <c r="F49" s="76">
        <v>43624</v>
      </c>
      <c r="G49" s="27">
        <v>16</v>
      </c>
      <c r="H49" s="76">
        <v>976</v>
      </c>
      <c r="I49" s="28">
        <v>10</v>
      </c>
      <c r="J49" s="79">
        <v>415</v>
      </c>
      <c r="K49" s="27">
        <v>953</v>
      </c>
      <c r="L49" s="79">
        <v>59512</v>
      </c>
    </row>
    <row r="50" spans="2:12" ht="14.45" customHeight="1">
      <c r="B50" s="29" t="s">
        <v>236</v>
      </c>
      <c r="C50" s="28">
        <v>159</v>
      </c>
      <c r="D50" s="76">
        <v>7367</v>
      </c>
      <c r="E50" s="27">
        <v>624</v>
      </c>
      <c r="F50" s="76">
        <v>53495</v>
      </c>
      <c r="G50" s="27">
        <v>56</v>
      </c>
      <c r="H50" s="76">
        <v>3008</v>
      </c>
      <c r="I50" s="28">
        <v>5</v>
      </c>
      <c r="J50" s="79">
        <v>157</v>
      </c>
      <c r="K50" s="27">
        <v>1412</v>
      </c>
      <c r="L50" s="79">
        <v>87841</v>
      </c>
    </row>
    <row r="51" spans="2:12" ht="14.45" customHeight="1">
      <c r="B51" s="77" t="s">
        <v>866</v>
      </c>
      <c r="C51" s="28">
        <v>169</v>
      </c>
      <c r="D51" s="76">
        <v>6688</v>
      </c>
      <c r="E51" s="28">
        <v>433</v>
      </c>
      <c r="F51" s="76">
        <v>45353</v>
      </c>
      <c r="G51" s="28">
        <v>46</v>
      </c>
      <c r="H51" s="76">
        <v>2084</v>
      </c>
      <c r="I51" s="28">
        <v>4</v>
      </c>
      <c r="J51" s="76">
        <v>119</v>
      </c>
      <c r="K51" s="28">
        <v>1105</v>
      </c>
      <c r="L51" s="76">
        <v>81510</v>
      </c>
    </row>
    <row r="52" spans="2:12" ht="14.45" customHeight="1">
      <c r="B52" s="77" t="s">
        <v>783</v>
      </c>
      <c r="C52" s="28">
        <v>178</v>
      </c>
      <c r="D52" s="76">
        <v>10333</v>
      </c>
      <c r="E52" s="28">
        <v>390</v>
      </c>
      <c r="F52" s="76">
        <v>46200</v>
      </c>
      <c r="G52" s="28">
        <v>52</v>
      </c>
      <c r="H52" s="76">
        <v>2153</v>
      </c>
      <c r="I52" s="28">
        <v>6</v>
      </c>
      <c r="J52" s="76">
        <v>149</v>
      </c>
      <c r="K52" s="28">
        <v>1653</v>
      </c>
      <c r="L52" s="76">
        <v>85882</v>
      </c>
    </row>
    <row r="53" spans="2:12">
      <c r="B53" s="92" t="s">
        <v>1064</v>
      </c>
      <c r="C53" s="82">
        <f>'[2]４講座内容'!Z68</f>
        <v>161</v>
      </c>
      <c r="D53" s="81">
        <f>'[2]４講座内容'!AB68</f>
        <v>6783</v>
      </c>
      <c r="E53" s="82">
        <f>'[2]４講座内容'!AC68</f>
        <v>390</v>
      </c>
      <c r="F53" s="81">
        <f>'[2]４講座内容'!AE68</f>
        <v>43203</v>
      </c>
      <c r="G53" s="82">
        <f>'[2]４講座内容'!AF68</f>
        <v>44</v>
      </c>
      <c r="H53" s="81">
        <f>'[2]４講座内容'!AH68</f>
        <v>2228</v>
      </c>
      <c r="I53" s="82">
        <f>'[2]４講座内容'!AI68</f>
        <v>5</v>
      </c>
      <c r="J53" s="81">
        <f>'[2]４講座内容'!AK68</f>
        <v>126</v>
      </c>
      <c r="K53" s="82">
        <f>'[2]４講座内容'!AL68</f>
        <v>1614</v>
      </c>
      <c r="L53" s="81">
        <f>'[2]４講座内容'!AN68</f>
        <v>70831</v>
      </c>
    </row>
    <row r="54" spans="2:12">
      <c r="B54" s="93" t="s">
        <v>1147</v>
      </c>
      <c r="C54" s="88">
        <f>SUM('４講座内容'!Z68)</f>
        <v>141</v>
      </c>
      <c r="D54" s="94">
        <f>SUM('４講座内容'!AB68)</f>
        <v>4768</v>
      </c>
      <c r="E54" s="88">
        <f>SUM('４講座内容'!AC68)</f>
        <v>347</v>
      </c>
      <c r="F54" s="94">
        <f>SUM('４講座内容'!AE68)</f>
        <v>30244</v>
      </c>
      <c r="G54" s="88">
        <f>SUM('４講座内容'!AF68)</f>
        <v>44</v>
      </c>
      <c r="H54" s="94">
        <f>SUM('４講座内容'!AH68)</f>
        <v>2256</v>
      </c>
      <c r="I54" s="88">
        <f>SUM('４講座内容'!AI68)</f>
        <v>4</v>
      </c>
      <c r="J54" s="94">
        <f>SUM('４講座内容'!AK68)</f>
        <v>102</v>
      </c>
      <c r="K54" s="88">
        <f>SUM('４講座内容'!AL68)</f>
        <v>1142</v>
      </c>
      <c r="L54" s="94">
        <f>SUM('４講座内容'!AN68)</f>
        <v>74863</v>
      </c>
    </row>
  </sheetData>
  <mergeCells count="14">
    <mergeCell ref="M2:N3"/>
    <mergeCell ref="B29:B31"/>
    <mergeCell ref="C29:D30"/>
    <mergeCell ref="E29:L29"/>
    <mergeCell ref="E30:F30"/>
    <mergeCell ref="G30:H30"/>
    <mergeCell ref="I30:J30"/>
    <mergeCell ref="K30:L30"/>
    <mergeCell ref="B2:B4"/>
    <mergeCell ref="C2:D3"/>
    <mergeCell ref="E2:F3"/>
    <mergeCell ref="G2:H3"/>
    <mergeCell ref="I2:J3"/>
    <mergeCell ref="K2:L3"/>
  </mergeCells>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V70"/>
  <sheetViews>
    <sheetView view="pageBreakPreview" zoomScaleNormal="100" zoomScaleSheetLayoutView="100" workbookViewId="0">
      <pane xSplit="3" ySplit="5" topLeftCell="D33" activePane="bottomRight" state="frozen"/>
      <selection activeCell="R48" sqref="R48"/>
      <selection pane="topRight" activeCell="R48" sqref="R48"/>
      <selection pane="bottomLeft" activeCell="R48" sqref="R48"/>
      <selection pane="bottomRight" activeCell="E11" sqref="E11:K11"/>
    </sheetView>
  </sheetViews>
  <sheetFormatPr defaultRowHeight="13.5"/>
  <cols>
    <col min="1" max="1" width="1" style="315" customWidth="1"/>
    <col min="2" max="2" width="2.75" style="315" customWidth="1"/>
    <col min="3" max="3" width="8.375" style="315" customWidth="1"/>
    <col min="4" max="8" width="5" style="315" customWidth="1"/>
    <col min="9" max="9" width="55.25" style="357" bestFit="1" customWidth="1"/>
    <col min="10" max="10" width="5" style="358" customWidth="1"/>
    <col min="11" max="11" width="7" style="359" customWidth="1"/>
    <col min="12" max="12" width="35.875" style="315" bestFit="1" customWidth="1"/>
    <col min="13" max="13" width="1" style="315" customWidth="1"/>
    <col min="14" max="16384" width="9" style="315"/>
  </cols>
  <sheetData>
    <row r="1" spans="2:22" ht="18" customHeight="1">
      <c r="B1" s="356" t="s">
        <v>890</v>
      </c>
    </row>
    <row r="2" spans="2:22" ht="12" customHeight="1">
      <c r="B2" s="316"/>
      <c r="C2" s="360" t="s">
        <v>881</v>
      </c>
      <c r="D2" s="361"/>
      <c r="E2" s="361"/>
      <c r="F2" s="361"/>
      <c r="G2" s="361"/>
      <c r="H2" s="361"/>
      <c r="I2" s="362"/>
      <c r="J2" s="363"/>
      <c r="K2" s="364"/>
      <c r="L2" s="365" t="s">
        <v>128</v>
      </c>
    </row>
    <row r="3" spans="2:22" ht="12" customHeight="1">
      <c r="B3" s="1275"/>
      <c r="C3" s="1276"/>
      <c r="D3" s="1299" t="s">
        <v>116</v>
      </c>
      <c r="E3" s="1300"/>
      <c r="F3" s="1300"/>
      <c r="G3" s="1300"/>
      <c r="H3" s="1300"/>
      <c r="I3" s="1300"/>
      <c r="J3" s="1300"/>
      <c r="K3" s="1300"/>
      <c r="L3" s="1301"/>
    </row>
    <row r="4" spans="2:22" ht="12" customHeight="1">
      <c r="B4" s="1277"/>
      <c r="C4" s="1278"/>
      <c r="D4" s="1306" t="s">
        <v>119</v>
      </c>
      <c r="E4" s="1306" t="s">
        <v>120</v>
      </c>
      <c r="F4" s="1306" t="s">
        <v>121</v>
      </c>
      <c r="G4" s="1308" t="s">
        <v>232</v>
      </c>
      <c r="H4" s="1308" t="s">
        <v>177</v>
      </c>
      <c r="I4" s="1302" t="s">
        <v>248</v>
      </c>
      <c r="J4" s="1295" t="s">
        <v>242</v>
      </c>
      <c r="K4" s="1297" t="s">
        <v>694</v>
      </c>
      <c r="L4" s="1304" t="s">
        <v>259</v>
      </c>
    </row>
    <row r="5" spans="2:22" ht="12" customHeight="1">
      <c r="B5" s="1257"/>
      <c r="C5" s="1262"/>
      <c r="D5" s="1307"/>
      <c r="E5" s="1307"/>
      <c r="F5" s="1307"/>
      <c r="G5" s="1309"/>
      <c r="H5" s="1309"/>
      <c r="I5" s="1303"/>
      <c r="J5" s="1296"/>
      <c r="K5" s="1298"/>
      <c r="L5" s="1305"/>
    </row>
    <row r="6" spans="2:22" s="369" customFormat="1">
      <c r="B6" s="1310" t="s">
        <v>0</v>
      </c>
      <c r="C6" s="1311"/>
      <c r="D6" s="366" t="s">
        <v>864</v>
      </c>
      <c r="E6" s="366"/>
      <c r="F6" s="366" t="s">
        <v>850</v>
      </c>
      <c r="G6" s="366"/>
      <c r="H6" s="366" t="s">
        <v>262</v>
      </c>
      <c r="I6" s="919" t="s">
        <v>1230</v>
      </c>
      <c r="J6" s="367" t="s">
        <v>262</v>
      </c>
      <c r="K6" s="367" t="s">
        <v>114</v>
      </c>
      <c r="L6" s="368"/>
      <c r="O6" s="370"/>
    </row>
    <row r="7" spans="2:22" ht="12" customHeight="1">
      <c r="B7" s="1258" t="s">
        <v>1</v>
      </c>
      <c r="C7" s="299" t="s">
        <v>2</v>
      </c>
      <c r="D7" s="371"/>
      <c r="E7" s="371"/>
      <c r="F7" s="371"/>
      <c r="G7" s="371"/>
      <c r="H7" s="371" t="s">
        <v>262</v>
      </c>
      <c r="I7" s="563"/>
      <c r="J7" s="373"/>
      <c r="K7" s="371"/>
      <c r="L7" s="372"/>
      <c r="O7" s="357"/>
    </row>
    <row r="8" spans="2:22" ht="12" customHeight="1">
      <c r="B8" s="1258"/>
      <c r="C8" s="303" t="s">
        <v>3</v>
      </c>
      <c r="D8" s="355"/>
      <c r="E8" s="355"/>
      <c r="F8" s="355"/>
      <c r="G8" s="355"/>
      <c r="H8" s="355" t="s">
        <v>262</v>
      </c>
      <c r="I8" s="920"/>
      <c r="J8" s="375"/>
      <c r="K8" s="355"/>
      <c r="L8" s="374"/>
      <c r="O8" s="357"/>
    </row>
    <row r="9" spans="2:22" ht="12" customHeight="1">
      <c r="B9" s="1258"/>
      <c r="C9" s="302" t="s">
        <v>4</v>
      </c>
      <c r="D9" s="355"/>
      <c r="E9" s="355" t="s">
        <v>236</v>
      </c>
      <c r="F9" s="355" t="s">
        <v>850</v>
      </c>
      <c r="G9" s="355"/>
      <c r="H9" s="355" t="s">
        <v>262</v>
      </c>
      <c r="I9" s="557"/>
      <c r="J9" s="375"/>
      <c r="K9" s="355"/>
      <c r="L9" s="374"/>
      <c r="O9" s="357"/>
    </row>
    <row r="10" spans="2:22" ht="12" customHeight="1">
      <c r="B10" s="1258"/>
      <c r="C10" s="302" t="s">
        <v>5</v>
      </c>
      <c r="D10" s="355" t="s">
        <v>102</v>
      </c>
      <c r="E10" s="355" t="s">
        <v>1147</v>
      </c>
      <c r="F10" s="355" t="s">
        <v>263</v>
      </c>
      <c r="G10" s="355"/>
      <c r="H10" s="355" t="s">
        <v>262</v>
      </c>
      <c r="I10" s="920"/>
      <c r="J10" s="375" t="s">
        <v>262</v>
      </c>
      <c r="K10" s="355" t="s">
        <v>1147</v>
      </c>
      <c r="L10" s="374"/>
      <c r="O10" s="357"/>
    </row>
    <row r="11" spans="2:22" ht="12" customHeight="1">
      <c r="B11" s="1258"/>
      <c r="C11" s="303" t="s">
        <v>6</v>
      </c>
      <c r="D11" s="407" t="s">
        <v>264</v>
      </c>
      <c r="E11" s="407" t="s">
        <v>1908</v>
      </c>
      <c r="F11" s="407" t="s">
        <v>1908</v>
      </c>
      <c r="G11" s="407"/>
      <c r="H11" s="407" t="s">
        <v>262</v>
      </c>
      <c r="I11" s="921"/>
      <c r="J11" s="409" t="s">
        <v>262</v>
      </c>
      <c r="K11" s="409" t="s">
        <v>1908</v>
      </c>
      <c r="L11" s="408"/>
      <c r="M11" s="412"/>
      <c r="N11" s="413"/>
      <c r="Q11" s="377"/>
      <c r="R11" s="378"/>
      <c r="S11" s="378"/>
      <c r="T11" s="378"/>
      <c r="U11" s="378"/>
      <c r="V11" s="379"/>
    </row>
    <row r="12" spans="2:22" ht="12" customHeight="1">
      <c r="B12" s="1258"/>
      <c r="C12" s="303" t="s">
        <v>7</v>
      </c>
      <c r="D12" s="355"/>
      <c r="E12" s="355" t="s">
        <v>265</v>
      </c>
      <c r="F12" s="355" t="s">
        <v>1333</v>
      </c>
      <c r="G12" s="355"/>
      <c r="H12" s="355" t="s">
        <v>262</v>
      </c>
      <c r="I12" s="920"/>
      <c r="J12" s="375" t="s">
        <v>262</v>
      </c>
      <c r="K12" s="355" t="s">
        <v>866</v>
      </c>
      <c r="L12" s="374"/>
    </row>
    <row r="13" spans="2:22" ht="12" customHeight="1">
      <c r="B13" s="1258"/>
      <c r="C13" s="303" t="s">
        <v>8</v>
      </c>
      <c r="D13" s="380" t="s">
        <v>106</v>
      </c>
      <c r="E13" s="380" t="s">
        <v>278</v>
      </c>
      <c r="F13" s="380" t="s">
        <v>236</v>
      </c>
      <c r="G13" s="380"/>
      <c r="H13" s="380" t="s">
        <v>262</v>
      </c>
      <c r="I13" s="920"/>
      <c r="J13" s="375" t="s">
        <v>262</v>
      </c>
      <c r="K13" s="380" t="s">
        <v>278</v>
      </c>
      <c r="L13" s="374"/>
    </row>
    <row r="14" spans="2:22" ht="12" customHeight="1">
      <c r="B14" s="1258"/>
      <c r="C14" s="303" t="s">
        <v>9</v>
      </c>
      <c r="D14" s="381" t="s">
        <v>267</v>
      </c>
      <c r="E14" s="381" t="s">
        <v>236</v>
      </c>
      <c r="F14" s="381" t="s">
        <v>236</v>
      </c>
      <c r="G14" s="381"/>
      <c r="H14" s="381" t="s">
        <v>262</v>
      </c>
      <c r="I14" s="922"/>
      <c r="J14" s="383" t="s">
        <v>262</v>
      </c>
      <c r="K14" s="381" t="s">
        <v>236</v>
      </c>
      <c r="L14" s="382"/>
    </row>
    <row r="15" spans="2:22" ht="12" customHeight="1">
      <c r="B15" s="1258"/>
      <c r="C15" s="302" t="s">
        <v>10</v>
      </c>
      <c r="D15" s="355" t="s">
        <v>268</v>
      </c>
      <c r="E15" s="355"/>
      <c r="F15" s="355" t="s">
        <v>268</v>
      </c>
      <c r="G15" s="355"/>
      <c r="H15" s="355" t="s">
        <v>262</v>
      </c>
      <c r="I15" s="920"/>
      <c r="J15" s="375"/>
      <c r="K15" s="355"/>
      <c r="L15" s="374"/>
      <c r="O15" s="357"/>
    </row>
    <row r="16" spans="2:22" ht="12" customHeight="1">
      <c r="B16" s="1258"/>
      <c r="C16" s="302" t="s">
        <v>11</v>
      </c>
      <c r="D16" s="384" t="s">
        <v>269</v>
      </c>
      <c r="E16" s="384" t="s">
        <v>103</v>
      </c>
      <c r="F16" s="384"/>
      <c r="G16" s="384"/>
      <c r="H16" s="384" t="s">
        <v>262</v>
      </c>
      <c r="I16" s="915"/>
      <c r="J16" s="386" t="s">
        <v>262</v>
      </c>
      <c r="K16" s="384" t="s">
        <v>112</v>
      </c>
      <c r="L16" s="385"/>
      <c r="O16" s="357"/>
    </row>
    <row r="17" spans="2:15" ht="12" customHeight="1">
      <c r="B17" s="1258"/>
      <c r="C17" s="303" t="s">
        <v>12</v>
      </c>
      <c r="D17" s="407" t="s">
        <v>843</v>
      </c>
      <c r="E17" s="407"/>
      <c r="F17" s="407"/>
      <c r="G17" s="407"/>
      <c r="H17" s="407" t="s">
        <v>642</v>
      </c>
      <c r="I17" s="922"/>
      <c r="J17" s="383"/>
      <c r="K17" s="381"/>
      <c r="L17" s="382"/>
      <c r="O17" s="357"/>
    </row>
    <row r="18" spans="2:15" ht="12" customHeight="1">
      <c r="B18" s="1258"/>
      <c r="C18" s="302" t="s">
        <v>13</v>
      </c>
      <c r="D18" s="355" t="s">
        <v>1396</v>
      </c>
      <c r="E18" s="355" t="s">
        <v>270</v>
      </c>
      <c r="F18" s="355" t="s">
        <v>271</v>
      </c>
      <c r="G18" s="355"/>
      <c r="H18" s="355" t="s">
        <v>262</v>
      </c>
      <c r="I18" s="920"/>
      <c r="J18" s="375" t="s">
        <v>262</v>
      </c>
      <c r="K18" s="355" t="s">
        <v>263</v>
      </c>
      <c r="L18" s="374"/>
      <c r="O18" s="357"/>
    </row>
    <row r="19" spans="2:15" ht="12" customHeight="1">
      <c r="B19" s="1258"/>
      <c r="C19" s="307" t="s">
        <v>14</v>
      </c>
      <c r="D19" s="420" t="s">
        <v>1446</v>
      </c>
      <c r="E19" s="420" t="s">
        <v>643</v>
      </c>
      <c r="F19" s="420" t="s">
        <v>644</v>
      </c>
      <c r="G19" s="420"/>
      <c r="H19" s="420" t="s">
        <v>262</v>
      </c>
      <c r="I19" s="923" t="s">
        <v>1026</v>
      </c>
      <c r="J19" s="421" t="s">
        <v>642</v>
      </c>
      <c r="K19" s="421" t="s">
        <v>695</v>
      </c>
      <c r="L19" s="422" t="s">
        <v>272</v>
      </c>
      <c r="M19" s="406"/>
    </row>
    <row r="20" spans="2:15" ht="12" customHeight="1">
      <c r="B20" s="1259" t="s">
        <v>15</v>
      </c>
      <c r="C20" s="313" t="s">
        <v>16</v>
      </c>
      <c r="D20" s="389" t="s">
        <v>263</v>
      </c>
      <c r="E20" s="389"/>
      <c r="F20" s="389" t="s">
        <v>114</v>
      </c>
      <c r="G20" s="389" t="s">
        <v>263</v>
      </c>
      <c r="H20" s="389" t="s">
        <v>262</v>
      </c>
      <c r="I20" s="924" t="s">
        <v>1398</v>
      </c>
      <c r="J20" s="426" t="s">
        <v>262</v>
      </c>
      <c r="K20" s="389" t="s">
        <v>236</v>
      </c>
      <c r="L20" s="390"/>
    </row>
    <row r="21" spans="2:15" ht="12" customHeight="1">
      <c r="B21" s="1260"/>
      <c r="C21" s="302" t="s">
        <v>17</v>
      </c>
      <c r="D21" s="355"/>
      <c r="E21" s="355"/>
      <c r="F21" s="355"/>
      <c r="G21" s="355"/>
      <c r="H21" s="355" t="s">
        <v>262</v>
      </c>
      <c r="I21" s="920"/>
      <c r="J21" s="375"/>
      <c r="K21" s="355"/>
      <c r="L21" s="382"/>
    </row>
    <row r="22" spans="2:15" ht="12" customHeight="1">
      <c r="B22" s="1260"/>
      <c r="C22" s="302" t="s">
        <v>18</v>
      </c>
      <c r="D22" s="355" t="s">
        <v>107</v>
      </c>
      <c r="E22" s="355"/>
      <c r="F22" s="355" t="s">
        <v>104</v>
      </c>
      <c r="G22" s="355"/>
      <c r="H22" s="355" t="s">
        <v>262</v>
      </c>
      <c r="I22" s="920"/>
      <c r="J22" s="375"/>
      <c r="K22" s="355"/>
      <c r="L22" s="374"/>
    </row>
    <row r="23" spans="2:15" ht="12" customHeight="1">
      <c r="B23" s="1260"/>
      <c r="C23" s="302" t="s">
        <v>19</v>
      </c>
      <c r="D23" s="407"/>
      <c r="E23" s="407"/>
      <c r="F23" s="407" t="s">
        <v>695</v>
      </c>
      <c r="G23" s="407"/>
      <c r="H23" s="407" t="s">
        <v>642</v>
      </c>
      <c r="I23" s="920"/>
      <c r="J23" s="419" t="s">
        <v>642</v>
      </c>
      <c r="K23" s="409" t="s">
        <v>783</v>
      </c>
      <c r="L23" s="374"/>
    </row>
    <row r="24" spans="2:15" ht="12" customHeight="1">
      <c r="B24" s="1260"/>
      <c r="C24" s="302" t="s">
        <v>20</v>
      </c>
      <c r="D24" s="355" t="s">
        <v>105</v>
      </c>
      <c r="E24" s="355" t="s">
        <v>1680</v>
      </c>
      <c r="F24" s="355" t="s">
        <v>1147</v>
      </c>
      <c r="G24" s="355"/>
      <c r="H24" s="355" t="s">
        <v>642</v>
      </c>
      <c r="I24" s="797"/>
      <c r="J24" s="419" t="s">
        <v>642</v>
      </c>
      <c r="K24" s="391" t="s">
        <v>266</v>
      </c>
      <c r="L24" s="382"/>
    </row>
    <row r="25" spans="2:15" ht="12" customHeight="1">
      <c r="B25" s="1260"/>
      <c r="C25" s="302" t="s">
        <v>21</v>
      </c>
      <c r="D25" s="407" t="s">
        <v>1458</v>
      </c>
      <c r="E25" s="407"/>
      <c r="F25" s="407" t="s">
        <v>1459</v>
      </c>
      <c r="G25" s="407"/>
      <c r="H25" s="407" t="s">
        <v>642</v>
      </c>
      <c r="I25" s="920"/>
      <c r="J25" s="419" t="s">
        <v>642</v>
      </c>
      <c r="K25" s="409" t="s">
        <v>866</v>
      </c>
      <c r="L25" s="382"/>
    </row>
    <row r="26" spans="2:15" ht="12" customHeight="1">
      <c r="B26" s="1260"/>
      <c r="C26" s="303" t="s">
        <v>22</v>
      </c>
      <c r="D26" s="381" t="s">
        <v>109</v>
      </c>
      <c r="E26" s="381" t="s">
        <v>112</v>
      </c>
      <c r="F26" s="381" t="s">
        <v>114</v>
      </c>
      <c r="G26" s="381"/>
      <c r="H26" s="381" t="s">
        <v>262</v>
      </c>
      <c r="I26" s="922"/>
      <c r="J26" s="419" t="s">
        <v>642</v>
      </c>
      <c r="K26" s="419" t="s">
        <v>645</v>
      </c>
      <c r="L26" s="382"/>
    </row>
    <row r="27" spans="2:15" ht="12" customHeight="1">
      <c r="B27" s="1260"/>
      <c r="C27" s="302" t="s">
        <v>23</v>
      </c>
      <c r="D27" s="355"/>
      <c r="E27" s="355"/>
      <c r="F27" s="355"/>
      <c r="G27" s="355"/>
      <c r="H27" s="355" t="s">
        <v>262</v>
      </c>
      <c r="I27" s="920"/>
      <c r="J27" s="375"/>
      <c r="K27" s="355"/>
      <c r="L27" s="374"/>
    </row>
    <row r="28" spans="2:15" ht="12" customHeight="1">
      <c r="B28" s="1260"/>
      <c r="C28" s="302" t="s">
        <v>24</v>
      </c>
      <c r="D28" s="355"/>
      <c r="E28" s="355"/>
      <c r="F28" s="355"/>
      <c r="G28" s="355"/>
      <c r="H28" s="355" t="s">
        <v>262</v>
      </c>
      <c r="I28" s="920"/>
      <c r="J28" s="375"/>
      <c r="K28" s="355"/>
      <c r="L28" s="374"/>
    </row>
    <row r="29" spans="2:15" ht="12" customHeight="1">
      <c r="B29" s="1260"/>
      <c r="C29" s="302" t="s">
        <v>25</v>
      </c>
      <c r="D29" s="355" t="s">
        <v>273</v>
      </c>
      <c r="E29" s="355" t="s">
        <v>112</v>
      </c>
      <c r="F29" s="355" t="s">
        <v>267</v>
      </c>
      <c r="G29" s="355"/>
      <c r="H29" s="355" t="s">
        <v>262</v>
      </c>
      <c r="I29" s="920"/>
      <c r="J29" s="375"/>
      <c r="K29" s="355"/>
      <c r="L29" s="374" t="s">
        <v>274</v>
      </c>
    </row>
    <row r="30" spans="2:15" ht="12" customHeight="1">
      <c r="B30" s="1260"/>
      <c r="C30" s="302" t="s">
        <v>26</v>
      </c>
      <c r="D30" s="355" t="s">
        <v>278</v>
      </c>
      <c r="E30" s="355" t="s">
        <v>114</v>
      </c>
      <c r="F30" s="355" t="s">
        <v>266</v>
      </c>
      <c r="G30" s="355" t="s">
        <v>266</v>
      </c>
      <c r="H30" s="355" t="s">
        <v>1505</v>
      </c>
      <c r="I30" s="920" t="s">
        <v>1506</v>
      </c>
      <c r="J30" s="375" t="s">
        <v>262</v>
      </c>
      <c r="K30" s="355" t="s">
        <v>1064</v>
      </c>
      <c r="L30" s="374"/>
    </row>
    <row r="31" spans="2:15" ht="12" customHeight="1">
      <c r="B31" s="1260"/>
      <c r="C31" s="302" t="s">
        <v>27</v>
      </c>
      <c r="D31" s="392"/>
      <c r="E31" s="392"/>
      <c r="F31" s="392" t="s">
        <v>275</v>
      </c>
      <c r="G31" s="392"/>
      <c r="H31" s="392" t="s">
        <v>262</v>
      </c>
      <c r="I31" s="925"/>
      <c r="J31" s="394"/>
      <c r="K31" s="392"/>
      <c r="L31" s="393"/>
    </row>
    <row r="32" spans="2:15">
      <c r="B32" s="1260"/>
      <c r="C32" s="311" t="s">
        <v>28</v>
      </c>
      <c r="D32" s="381" t="s">
        <v>105</v>
      </c>
      <c r="E32" s="381"/>
      <c r="F32" s="381" t="s">
        <v>106</v>
      </c>
      <c r="G32" s="381"/>
      <c r="H32" s="381" t="s">
        <v>262</v>
      </c>
      <c r="I32" s="922"/>
      <c r="J32" s="383"/>
      <c r="K32" s="381"/>
      <c r="L32" s="395" t="s">
        <v>1511</v>
      </c>
    </row>
    <row r="33" spans="2:12" ht="12" customHeight="1">
      <c r="B33" s="1260"/>
      <c r="C33" s="303" t="s">
        <v>29</v>
      </c>
      <c r="D33" s="381" t="s">
        <v>275</v>
      </c>
      <c r="E33" s="381"/>
      <c r="F33" s="381" t="s">
        <v>103</v>
      </c>
      <c r="G33" s="381"/>
      <c r="H33" s="381" t="s">
        <v>262</v>
      </c>
      <c r="I33" s="922"/>
      <c r="J33" s="383"/>
      <c r="K33" s="381"/>
      <c r="L33" s="382"/>
    </row>
    <row r="34" spans="2:12" ht="12" customHeight="1">
      <c r="B34" s="1260"/>
      <c r="C34" s="302" t="s">
        <v>30</v>
      </c>
      <c r="D34" s="355"/>
      <c r="E34" s="355"/>
      <c r="F34" s="355"/>
      <c r="G34" s="355"/>
      <c r="H34" s="381" t="s">
        <v>262</v>
      </c>
      <c r="I34" s="920"/>
      <c r="J34" s="375"/>
      <c r="K34" s="355"/>
      <c r="L34" s="374"/>
    </row>
    <row r="35" spans="2:12" ht="12" customHeight="1">
      <c r="B35" s="1260"/>
      <c r="C35" s="302" t="s">
        <v>31</v>
      </c>
      <c r="D35" s="407"/>
      <c r="E35" s="407" t="s">
        <v>644</v>
      </c>
      <c r="F35" s="407"/>
      <c r="G35" s="407"/>
      <c r="H35" s="381" t="s">
        <v>262</v>
      </c>
      <c r="I35" s="797"/>
      <c r="J35" s="409"/>
      <c r="K35" s="409"/>
      <c r="L35" s="374"/>
    </row>
    <row r="36" spans="2:12" ht="12" customHeight="1">
      <c r="B36" s="1260"/>
      <c r="C36" s="302" t="s">
        <v>32</v>
      </c>
      <c r="D36" s="355" t="s">
        <v>280</v>
      </c>
      <c r="E36" s="355" t="s">
        <v>280</v>
      </c>
      <c r="F36" s="355" t="s">
        <v>263</v>
      </c>
      <c r="G36" s="355"/>
      <c r="H36" s="381" t="s">
        <v>262</v>
      </c>
      <c r="I36" s="797"/>
      <c r="J36" s="391" t="s">
        <v>262</v>
      </c>
      <c r="K36" s="391" t="s">
        <v>266</v>
      </c>
      <c r="L36" s="374"/>
    </row>
    <row r="37" spans="2:12" ht="22.5">
      <c r="B37" s="1260"/>
      <c r="C37" s="302" t="s">
        <v>33</v>
      </c>
      <c r="D37" s="355" t="s">
        <v>1071</v>
      </c>
      <c r="E37" s="355" t="s">
        <v>111</v>
      </c>
      <c r="F37" s="355" t="s">
        <v>275</v>
      </c>
      <c r="G37" s="355" t="s">
        <v>1071</v>
      </c>
      <c r="H37" s="355" t="s">
        <v>262</v>
      </c>
      <c r="I37" s="557" t="s">
        <v>1712</v>
      </c>
      <c r="J37" s="375" t="s">
        <v>262</v>
      </c>
      <c r="K37" s="355" t="s">
        <v>266</v>
      </c>
      <c r="L37" s="374"/>
    </row>
    <row r="38" spans="2:12" ht="12" customHeight="1">
      <c r="B38" s="1260"/>
      <c r="C38" s="303" t="s">
        <v>34</v>
      </c>
      <c r="D38" s="381"/>
      <c r="E38" s="381" t="s">
        <v>645</v>
      </c>
      <c r="F38" s="381"/>
      <c r="G38" s="381"/>
      <c r="H38" s="381" t="s">
        <v>262</v>
      </c>
      <c r="I38" s="922"/>
      <c r="J38" s="383"/>
      <c r="K38" s="381"/>
      <c r="L38" s="382"/>
    </row>
    <row r="39" spans="2:12" ht="12" customHeight="1">
      <c r="B39" s="1260"/>
      <c r="C39" s="302" t="s">
        <v>35</v>
      </c>
      <c r="D39" s="355"/>
      <c r="E39" s="355"/>
      <c r="F39" s="355"/>
      <c r="G39" s="355"/>
      <c r="H39" s="355" t="s">
        <v>262</v>
      </c>
      <c r="I39" s="920"/>
      <c r="J39" s="375"/>
      <c r="K39" s="355"/>
      <c r="L39" s="374"/>
    </row>
    <row r="40" spans="2:12" ht="12" customHeight="1">
      <c r="B40" s="1260"/>
      <c r="C40" s="302" t="s">
        <v>36</v>
      </c>
      <c r="D40" s="355"/>
      <c r="E40" s="355"/>
      <c r="F40" s="355" t="s">
        <v>850</v>
      </c>
      <c r="G40" s="355"/>
      <c r="H40" s="355" t="s">
        <v>262</v>
      </c>
      <c r="I40" s="920"/>
      <c r="J40" s="375" t="s">
        <v>262</v>
      </c>
      <c r="K40" s="355" t="s">
        <v>1081</v>
      </c>
      <c r="L40" s="374"/>
    </row>
    <row r="41" spans="2:12" ht="12" customHeight="1">
      <c r="B41" s="1261"/>
      <c r="C41" s="307" t="s">
        <v>37</v>
      </c>
      <c r="D41" s="420"/>
      <c r="E41" s="420"/>
      <c r="F41" s="420"/>
      <c r="G41" s="420"/>
      <c r="H41" s="420" t="s">
        <v>262</v>
      </c>
      <c r="I41" s="923"/>
      <c r="J41" s="427"/>
      <c r="K41" s="420"/>
      <c r="L41" s="422" t="s">
        <v>276</v>
      </c>
    </row>
    <row r="42" spans="2:12" ht="12" customHeight="1">
      <c r="B42" s="1259" t="s">
        <v>38</v>
      </c>
      <c r="C42" s="299" t="s">
        <v>39</v>
      </c>
      <c r="D42" s="397"/>
      <c r="E42" s="397"/>
      <c r="F42" s="397"/>
      <c r="G42" s="397"/>
      <c r="H42" s="397" t="s">
        <v>262</v>
      </c>
      <c r="I42" s="563"/>
      <c r="J42" s="373"/>
      <c r="K42" s="397"/>
      <c r="L42" s="372"/>
    </row>
    <row r="43" spans="2:12" ht="12" customHeight="1">
      <c r="B43" s="1260"/>
      <c r="C43" s="311" t="s">
        <v>40</v>
      </c>
      <c r="D43" s="380" t="s">
        <v>107</v>
      </c>
      <c r="E43" s="380" t="s">
        <v>1064</v>
      </c>
      <c r="F43" s="380" t="s">
        <v>1064</v>
      </c>
      <c r="G43" s="380"/>
      <c r="H43" s="380" t="s">
        <v>262</v>
      </c>
      <c r="I43" s="920"/>
      <c r="J43" s="375" t="s">
        <v>262</v>
      </c>
      <c r="K43" s="380" t="s">
        <v>1106</v>
      </c>
      <c r="L43" s="374"/>
    </row>
    <row r="44" spans="2:12" s="369" customFormat="1">
      <c r="B44" s="1260"/>
      <c r="C44" s="398" t="s">
        <v>41</v>
      </c>
      <c r="D44" s="375"/>
      <c r="E44" s="375"/>
      <c r="F44" s="375"/>
      <c r="G44" s="375"/>
      <c r="H44" s="375" t="s">
        <v>262</v>
      </c>
      <c r="I44" s="557" t="s">
        <v>1107</v>
      </c>
      <c r="J44" s="375"/>
      <c r="K44" s="375"/>
      <c r="L44" s="376"/>
    </row>
    <row r="45" spans="2:12" ht="12" customHeight="1">
      <c r="B45" s="1260"/>
      <c r="C45" s="303" t="s">
        <v>42</v>
      </c>
      <c r="D45" s="381"/>
      <c r="E45" s="381"/>
      <c r="F45" s="381"/>
      <c r="G45" s="381"/>
      <c r="H45" s="381" t="s">
        <v>262</v>
      </c>
      <c r="I45" s="922"/>
      <c r="J45" s="383"/>
      <c r="K45" s="381"/>
      <c r="L45" s="382"/>
    </row>
    <row r="46" spans="2:12" ht="12" customHeight="1">
      <c r="B46" s="1260"/>
      <c r="C46" s="303" t="s">
        <v>43</v>
      </c>
      <c r="D46" s="407" t="s">
        <v>1559</v>
      </c>
      <c r="E46" s="407" t="s">
        <v>1560</v>
      </c>
      <c r="F46" s="407" t="s">
        <v>1561</v>
      </c>
      <c r="G46" s="407" t="s">
        <v>1559</v>
      </c>
      <c r="H46" s="407" t="s">
        <v>1505</v>
      </c>
      <c r="I46" s="922"/>
      <c r="J46" s="375" t="s">
        <v>262</v>
      </c>
      <c r="K46" s="409" t="s">
        <v>1560</v>
      </c>
      <c r="L46" s="382"/>
    </row>
    <row r="47" spans="2:12" ht="12" customHeight="1">
      <c r="B47" s="1260"/>
      <c r="C47" s="302" t="s">
        <v>44</v>
      </c>
      <c r="D47" s="355"/>
      <c r="E47" s="355" t="s">
        <v>266</v>
      </c>
      <c r="F47" s="355"/>
      <c r="G47" s="355"/>
      <c r="H47" s="355"/>
      <c r="I47" s="920" t="s">
        <v>775</v>
      </c>
      <c r="J47" s="375" t="s">
        <v>262</v>
      </c>
      <c r="K47" s="355" t="s">
        <v>266</v>
      </c>
      <c r="L47" s="374"/>
    </row>
    <row r="48" spans="2:12" ht="12" customHeight="1">
      <c r="B48" s="1260"/>
      <c r="C48" s="303" t="s">
        <v>45</v>
      </c>
      <c r="D48" s="407"/>
      <c r="E48" s="407"/>
      <c r="F48" s="407"/>
      <c r="G48" s="407"/>
      <c r="H48" s="407" t="s">
        <v>642</v>
      </c>
      <c r="I48" s="922"/>
      <c r="J48" s="409"/>
      <c r="K48" s="409"/>
      <c r="L48" s="382"/>
    </row>
    <row r="49" spans="2:12" ht="12" customHeight="1">
      <c r="B49" s="1260"/>
      <c r="C49" s="303" t="s">
        <v>46</v>
      </c>
      <c r="D49" s="380"/>
      <c r="E49" s="380"/>
      <c r="F49" s="380"/>
      <c r="G49" s="380"/>
      <c r="H49" s="380" t="s">
        <v>262</v>
      </c>
      <c r="I49" s="920"/>
      <c r="J49" s="375"/>
      <c r="K49" s="380"/>
      <c r="L49" s="374"/>
    </row>
    <row r="50" spans="2:12" ht="12" customHeight="1">
      <c r="B50" s="1260"/>
      <c r="C50" s="302" t="s">
        <v>47</v>
      </c>
      <c r="D50" s="407" t="s">
        <v>1591</v>
      </c>
      <c r="E50" s="407"/>
      <c r="F50" s="407" t="s">
        <v>1561</v>
      </c>
      <c r="G50" s="407"/>
      <c r="H50" s="380" t="s">
        <v>262</v>
      </c>
      <c r="I50" s="920"/>
      <c r="J50" s="375"/>
      <c r="K50" s="355"/>
      <c r="L50" s="374" t="s">
        <v>276</v>
      </c>
    </row>
    <row r="51" spans="2:12" ht="12" customHeight="1">
      <c r="B51" s="1260"/>
      <c r="C51" s="303" t="s">
        <v>48</v>
      </c>
      <c r="D51" s="381" t="s">
        <v>277</v>
      </c>
      <c r="E51" s="381"/>
      <c r="F51" s="381"/>
      <c r="G51" s="381"/>
      <c r="H51" s="381" t="s">
        <v>262</v>
      </c>
      <c r="I51" s="922"/>
      <c r="J51" s="383"/>
      <c r="K51" s="381"/>
      <c r="L51" s="382"/>
    </row>
    <row r="52" spans="2:12" ht="12" customHeight="1">
      <c r="B52" s="1260"/>
      <c r="C52" s="303" t="s">
        <v>49</v>
      </c>
      <c r="D52" s="381"/>
      <c r="E52" s="381"/>
      <c r="F52" s="381"/>
      <c r="G52" s="381"/>
      <c r="H52" s="381" t="s">
        <v>262</v>
      </c>
      <c r="I52" s="922"/>
      <c r="J52" s="383"/>
      <c r="K52" s="381"/>
      <c r="L52" s="382"/>
    </row>
    <row r="53" spans="2:12" ht="12" customHeight="1">
      <c r="B53" s="1261"/>
      <c r="C53" s="307" t="s">
        <v>50</v>
      </c>
      <c r="D53" s="387"/>
      <c r="E53" s="387" t="s">
        <v>110</v>
      </c>
      <c r="F53" s="387"/>
      <c r="G53" s="387"/>
      <c r="H53" s="387" t="s">
        <v>262</v>
      </c>
      <c r="I53" s="926"/>
      <c r="J53" s="396"/>
      <c r="K53" s="387"/>
      <c r="L53" s="388"/>
    </row>
    <row r="54" spans="2:12" ht="12" customHeight="1">
      <c r="B54" s="1259" t="s">
        <v>51</v>
      </c>
      <c r="C54" s="313" t="s">
        <v>52</v>
      </c>
      <c r="D54" s="423"/>
      <c r="E54" s="423"/>
      <c r="F54" s="423" t="s">
        <v>1127</v>
      </c>
      <c r="G54" s="423"/>
      <c r="H54" s="423" t="s">
        <v>262</v>
      </c>
      <c r="I54" s="927"/>
      <c r="J54" s="424"/>
      <c r="K54" s="423"/>
      <c r="L54" s="425"/>
    </row>
    <row r="55" spans="2:12" ht="12" customHeight="1">
      <c r="B55" s="1260"/>
      <c r="C55" s="303" t="s">
        <v>53</v>
      </c>
      <c r="D55" s="407" t="s">
        <v>1632</v>
      </c>
      <c r="E55" s="407"/>
      <c r="F55" s="407" t="s">
        <v>1147</v>
      </c>
      <c r="G55" s="407"/>
      <c r="H55" s="407"/>
      <c r="I55" s="922"/>
      <c r="J55" s="383" t="s">
        <v>262</v>
      </c>
      <c r="K55" s="381" t="s">
        <v>278</v>
      </c>
      <c r="L55" s="382" t="s">
        <v>1633</v>
      </c>
    </row>
    <row r="56" spans="2:12" ht="12" customHeight="1">
      <c r="B56" s="1260"/>
      <c r="C56" s="302" t="s">
        <v>54</v>
      </c>
      <c r="D56" s="355"/>
      <c r="E56" s="355" t="s">
        <v>114</v>
      </c>
      <c r="F56" s="355" t="s">
        <v>278</v>
      </c>
      <c r="G56" s="355"/>
      <c r="H56" s="355" t="s">
        <v>262</v>
      </c>
      <c r="I56" s="557"/>
      <c r="J56" s="383" t="s">
        <v>262</v>
      </c>
      <c r="K56" s="355" t="s">
        <v>1136</v>
      </c>
      <c r="L56" s="374"/>
    </row>
    <row r="57" spans="2:12" ht="12" customHeight="1">
      <c r="B57" s="1260"/>
      <c r="C57" s="302" t="s">
        <v>55</v>
      </c>
      <c r="D57" s="355" t="s">
        <v>277</v>
      </c>
      <c r="E57" s="355" t="s">
        <v>275</v>
      </c>
      <c r="F57" s="355" t="s">
        <v>275</v>
      </c>
      <c r="G57" s="355"/>
      <c r="H57" s="355" t="s">
        <v>262</v>
      </c>
      <c r="I57" s="920"/>
      <c r="J57" s="375" t="s">
        <v>262</v>
      </c>
      <c r="K57" s="355" t="s">
        <v>236</v>
      </c>
      <c r="L57" s="374"/>
    </row>
    <row r="58" spans="2:12" ht="12" customHeight="1">
      <c r="B58" s="1260"/>
      <c r="C58" s="302" t="s">
        <v>56</v>
      </c>
      <c r="D58" s="355"/>
      <c r="E58" s="355" t="s">
        <v>266</v>
      </c>
      <c r="F58" s="355" t="s">
        <v>1147</v>
      </c>
      <c r="G58" s="355" t="s">
        <v>114</v>
      </c>
      <c r="H58" s="355"/>
      <c r="I58" s="920"/>
      <c r="J58" s="375"/>
      <c r="K58" s="355"/>
      <c r="L58" s="374" t="s">
        <v>279</v>
      </c>
    </row>
    <row r="59" spans="2:12" ht="12" customHeight="1">
      <c r="B59" s="1260"/>
      <c r="C59" s="302" t="s">
        <v>57</v>
      </c>
      <c r="D59" s="355" t="s">
        <v>111</v>
      </c>
      <c r="E59" s="355" t="s">
        <v>114</v>
      </c>
      <c r="F59" s="355" t="s">
        <v>112</v>
      </c>
      <c r="G59" s="355" t="s">
        <v>1151</v>
      </c>
      <c r="H59" s="355" t="s">
        <v>262</v>
      </c>
      <c r="I59" s="920"/>
      <c r="J59" s="375" t="s">
        <v>262</v>
      </c>
      <c r="K59" s="355" t="s">
        <v>1064</v>
      </c>
      <c r="L59" s="374"/>
    </row>
    <row r="60" spans="2:12" ht="12" customHeight="1">
      <c r="B60" s="1260"/>
      <c r="C60" s="302" t="s">
        <v>58</v>
      </c>
      <c r="D60" s="355" t="s">
        <v>277</v>
      </c>
      <c r="E60" s="355"/>
      <c r="F60" s="355" t="s">
        <v>1147</v>
      </c>
      <c r="G60" s="355"/>
      <c r="H60" s="355"/>
      <c r="I60" s="920"/>
      <c r="J60" s="375"/>
      <c r="K60" s="355"/>
      <c r="L60" s="374"/>
    </row>
    <row r="61" spans="2:12" ht="12" customHeight="1">
      <c r="B61" s="1260"/>
      <c r="C61" s="303" t="s">
        <v>59</v>
      </c>
      <c r="D61" s="381"/>
      <c r="E61" s="381"/>
      <c r="F61" s="381"/>
      <c r="G61" s="381"/>
      <c r="H61" s="381" t="s">
        <v>262</v>
      </c>
      <c r="I61" s="922"/>
      <c r="J61" s="383"/>
      <c r="K61" s="381"/>
      <c r="L61" s="374"/>
    </row>
    <row r="62" spans="2:12" ht="12" customHeight="1">
      <c r="B62" s="1260"/>
      <c r="C62" s="303" t="s">
        <v>60</v>
      </c>
      <c r="D62" s="410" t="s">
        <v>280</v>
      </c>
      <c r="E62" s="410" t="s">
        <v>109</v>
      </c>
      <c r="F62" s="410" t="s">
        <v>108</v>
      </c>
      <c r="G62" s="410"/>
      <c r="H62" s="410" t="s">
        <v>642</v>
      </c>
      <c r="I62" s="922"/>
      <c r="J62" s="383"/>
      <c r="K62" s="381"/>
      <c r="L62" s="382"/>
    </row>
    <row r="63" spans="2:12" ht="12" customHeight="1">
      <c r="B63" s="1260"/>
      <c r="C63" s="303" t="s">
        <v>61</v>
      </c>
      <c r="D63" s="381"/>
      <c r="E63" s="381"/>
      <c r="F63" s="381"/>
      <c r="G63" s="381"/>
      <c r="H63" s="381" t="s">
        <v>262</v>
      </c>
      <c r="I63" s="922"/>
      <c r="J63" s="383"/>
      <c r="K63" s="381"/>
      <c r="L63" s="382"/>
    </row>
    <row r="64" spans="2:12" ht="12" customHeight="1">
      <c r="B64" s="1260"/>
      <c r="C64" s="302" t="s">
        <v>62</v>
      </c>
      <c r="D64" s="355"/>
      <c r="E64" s="355"/>
      <c r="F64" s="355"/>
      <c r="G64" s="355"/>
      <c r="H64" s="355" t="s">
        <v>262</v>
      </c>
      <c r="I64" s="920"/>
      <c r="J64" s="375"/>
      <c r="K64" s="355"/>
      <c r="L64" s="374" t="s">
        <v>1658</v>
      </c>
    </row>
    <row r="65" spans="2:12" ht="12" customHeight="1">
      <c r="B65" s="1260"/>
      <c r="C65" s="302" t="s">
        <v>63</v>
      </c>
      <c r="D65" s="355"/>
      <c r="E65" s="355" t="s">
        <v>112</v>
      </c>
      <c r="F65" s="355" t="s">
        <v>275</v>
      </c>
      <c r="G65" s="355"/>
      <c r="H65" s="355" t="s">
        <v>262</v>
      </c>
      <c r="I65" s="920"/>
      <c r="J65" s="375"/>
      <c r="K65" s="355"/>
      <c r="L65" s="374" t="s">
        <v>276</v>
      </c>
    </row>
    <row r="66" spans="2:12" ht="12" customHeight="1">
      <c r="B66" s="1260"/>
      <c r="C66" s="302" t="s">
        <v>64</v>
      </c>
      <c r="D66" s="355"/>
      <c r="E66" s="355"/>
      <c r="F66" s="355" t="s">
        <v>263</v>
      </c>
      <c r="G66" s="355"/>
      <c r="H66" s="355"/>
      <c r="I66" s="920"/>
      <c r="J66" s="375"/>
      <c r="K66" s="355"/>
      <c r="L66" s="374" t="s">
        <v>281</v>
      </c>
    </row>
    <row r="67" spans="2:12" ht="12" customHeight="1">
      <c r="B67" s="1260"/>
      <c r="C67" s="302" t="s">
        <v>65</v>
      </c>
      <c r="D67" s="392"/>
      <c r="E67" s="392"/>
      <c r="F67" s="392"/>
      <c r="G67" s="392" t="s">
        <v>104</v>
      </c>
      <c r="H67" s="392"/>
      <c r="I67" s="925"/>
      <c r="J67" s="394"/>
      <c r="K67" s="392"/>
      <c r="L67" s="393" t="s">
        <v>282</v>
      </c>
    </row>
    <row r="68" spans="2:12" ht="12" customHeight="1">
      <c r="B68" s="1261"/>
      <c r="C68" s="312" t="s">
        <v>66</v>
      </c>
      <c r="D68" s="399" t="s">
        <v>105</v>
      </c>
      <c r="E68" s="399" t="s">
        <v>114</v>
      </c>
      <c r="F68" s="399" t="s">
        <v>104</v>
      </c>
      <c r="G68" s="399"/>
      <c r="H68" s="399" t="s">
        <v>262</v>
      </c>
      <c r="I68" s="471"/>
      <c r="J68" s="411"/>
      <c r="K68" s="399"/>
      <c r="L68" s="400"/>
    </row>
    <row r="69" spans="2:12" ht="12" customHeight="1">
      <c r="B69" s="1257" t="s">
        <v>127</v>
      </c>
      <c r="C69" s="1262"/>
      <c r="D69" s="402">
        <f>COUNTA(D6:D68)</f>
        <v>31</v>
      </c>
      <c r="E69" s="402">
        <f t="shared" ref="E69:H69" si="0">COUNTA(E6:E68)</f>
        <v>28</v>
      </c>
      <c r="F69" s="402">
        <f t="shared" si="0"/>
        <v>38</v>
      </c>
      <c r="G69" s="402">
        <f t="shared" si="0"/>
        <v>7</v>
      </c>
      <c r="H69" s="402">
        <f t="shared" si="0"/>
        <v>57</v>
      </c>
      <c r="I69" s="403"/>
      <c r="J69" s="404">
        <f>COUNTA(J6:J68)</f>
        <v>25</v>
      </c>
      <c r="K69" s="405"/>
      <c r="L69" s="405"/>
    </row>
    <row r="70" spans="2:12" ht="6" customHeight="1"/>
  </sheetData>
  <mergeCells count="17">
    <mergeCell ref="B54:B68"/>
    <mergeCell ref="B69:C69"/>
    <mergeCell ref="B3:C5"/>
    <mergeCell ref="B6:C6"/>
    <mergeCell ref="B7:B19"/>
    <mergeCell ref="J4:J5"/>
    <mergeCell ref="K4:K5"/>
    <mergeCell ref="D3:L3"/>
    <mergeCell ref="B20:B41"/>
    <mergeCell ref="B42:B53"/>
    <mergeCell ref="I4:I5"/>
    <mergeCell ref="L4:L5"/>
    <mergeCell ref="D4:D5"/>
    <mergeCell ref="E4:E5"/>
    <mergeCell ref="F4:F5"/>
    <mergeCell ref="G4:G5"/>
    <mergeCell ref="H4:H5"/>
  </mergeCells>
  <phoneticPr fontId="4"/>
  <printOptions horizontalCentered="1"/>
  <pageMargins left="0.59055118110236227" right="0.59055118110236227" top="0.59055118110236227" bottom="0.59055118110236227" header="0.31496062992125984" footer="0.31496062992125984"/>
  <pageSetup paperSize="9" scale="6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B1:V69"/>
  <sheetViews>
    <sheetView view="pageBreakPreview" zoomScale="110" zoomScaleNormal="100" zoomScaleSheetLayoutView="110" workbookViewId="0">
      <pane xSplit="1" ySplit="4" topLeftCell="B5" activePane="bottomRight" state="frozen"/>
      <selection activeCell="R48" sqref="R48"/>
      <selection pane="topRight" activeCell="R48" sqref="R48"/>
      <selection pane="bottomLeft" activeCell="R48" sqref="R48"/>
      <selection pane="bottomRight" activeCell="J68" sqref="B2:J68"/>
    </sheetView>
  </sheetViews>
  <sheetFormatPr defaultRowHeight="13.5"/>
  <cols>
    <col min="1" max="1" width="1" style="315" customWidth="1"/>
    <col min="2" max="2" width="2.75" style="315" customWidth="1"/>
    <col min="3" max="3" width="7.625" style="315" customWidth="1"/>
    <col min="4" max="5" width="4.625" style="315" customWidth="1"/>
    <col min="6" max="6" width="45.25" style="370" customWidth="1"/>
    <col min="7" max="7" width="4.625" style="315" customWidth="1"/>
    <col min="8" max="8" width="17" style="315" customWidth="1"/>
    <col min="9" max="9" width="4.625" style="315" customWidth="1"/>
    <col min="10" max="10" width="7.125" style="315" customWidth="1"/>
    <col min="11" max="11" width="1" style="315" customWidth="1"/>
    <col min="12" max="16384" width="9" style="315"/>
  </cols>
  <sheetData>
    <row r="1" spans="2:22" ht="13.5" customHeight="1">
      <c r="B1" s="316"/>
      <c r="C1" s="360" t="s">
        <v>882</v>
      </c>
      <c r="D1" s="361"/>
      <c r="E1" s="361"/>
      <c r="F1" s="428"/>
      <c r="G1" s="361"/>
      <c r="H1" s="361"/>
      <c r="I1" s="1314" t="s">
        <v>128</v>
      </c>
      <c r="J1" s="1314"/>
    </row>
    <row r="2" spans="2:22">
      <c r="B2" s="1275"/>
      <c r="C2" s="1276"/>
      <c r="D2" s="1299" t="s">
        <v>117</v>
      </c>
      <c r="E2" s="1300"/>
      <c r="F2" s="1300"/>
      <c r="G2" s="1300"/>
      <c r="H2" s="1300"/>
      <c r="I2" s="1300"/>
      <c r="J2" s="1301"/>
    </row>
    <row r="3" spans="2:22">
      <c r="B3" s="1277"/>
      <c r="C3" s="1278"/>
      <c r="D3" s="1297" t="s">
        <v>1756</v>
      </c>
      <c r="E3" s="1297" t="s">
        <v>1757</v>
      </c>
      <c r="F3" s="1302" t="s">
        <v>122</v>
      </c>
      <c r="G3" s="1304" t="s">
        <v>123</v>
      </c>
      <c r="H3" s="1315" t="s">
        <v>124</v>
      </c>
      <c r="I3" s="1315"/>
      <c r="J3" s="1315"/>
    </row>
    <row r="4" spans="2:22">
      <c r="B4" s="1257"/>
      <c r="C4" s="1262"/>
      <c r="D4" s="1318"/>
      <c r="E4" s="1318"/>
      <c r="F4" s="1316"/>
      <c r="G4" s="1317"/>
      <c r="H4" s="974" t="s">
        <v>178</v>
      </c>
      <c r="I4" s="974" t="s">
        <v>179</v>
      </c>
      <c r="J4" s="974" t="s">
        <v>180</v>
      </c>
    </row>
    <row r="5" spans="2:22" ht="42.75" customHeight="1">
      <c r="B5" s="1279" t="s">
        <v>0</v>
      </c>
      <c r="C5" s="1280"/>
      <c r="D5" s="430" t="s">
        <v>262</v>
      </c>
      <c r="E5" s="381" t="s">
        <v>262</v>
      </c>
      <c r="F5" s="368" t="s">
        <v>1758</v>
      </c>
      <c r="G5" s="431"/>
      <c r="H5" s="431"/>
      <c r="I5" s="431"/>
      <c r="J5" s="431"/>
      <c r="O5" s="357"/>
    </row>
    <row r="6" spans="2:22">
      <c r="B6" s="1258" t="s">
        <v>1</v>
      </c>
      <c r="C6" s="299" t="s">
        <v>2</v>
      </c>
      <c r="D6" s="371" t="s">
        <v>262</v>
      </c>
      <c r="E6" s="371"/>
      <c r="F6" s="414" t="s">
        <v>1839</v>
      </c>
      <c r="G6" s="371"/>
      <c r="H6" s="371"/>
      <c r="I6" s="371"/>
      <c r="J6" s="371"/>
    </row>
    <row r="7" spans="2:22">
      <c r="B7" s="1258"/>
      <c r="C7" s="302" t="s">
        <v>3</v>
      </c>
      <c r="D7" s="355"/>
      <c r="E7" s="381" t="s">
        <v>262</v>
      </c>
      <c r="F7" s="376"/>
      <c r="G7" s="355"/>
      <c r="H7" s="355"/>
      <c r="I7" s="355"/>
      <c r="J7" s="355"/>
    </row>
    <row r="8" spans="2:22">
      <c r="B8" s="1258"/>
      <c r="C8" s="302" t="s">
        <v>4</v>
      </c>
      <c r="D8" s="355"/>
      <c r="E8" s="355"/>
      <c r="F8" s="376"/>
      <c r="G8" s="355"/>
      <c r="H8" s="355"/>
      <c r="I8" s="355"/>
      <c r="J8" s="355"/>
    </row>
    <row r="9" spans="2:22">
      <c r="B9" s="1258"/>
      <c r="C9" s="302" t="s">
        <v>5</v>
      </c>
      <c r="D9" s="355"/>
      <c r="E9" s="355"/>
      <c r="F9" s="376" t="s">
        <v>1324</v>
      </c>
      <c r="G9" s="355"/>
      <c r="H9" s="355"/>
      <c r="I9" s="355"/>
      <c r="J9" s="355"/>
    </row>
    <row r="10" spans="2:22">
      <c r="B10" s="1258"/>
      <c r="C10" s="303" t="s">
        <v>6</v>
      </c>
      <c r="D10" s="407"/>
      <c r="E10" s="407" t="s">
        <v>642</v>
      </c>
      <c r="F10" s="408"/>
      <c r="G10" s="409"/>
      <c r="H10" s="409"/>
      <c r="I10" s="409"/>
      <c r="J10" s="409"/>
      <c r="K10" s="412"/>
      <c r="L10" s="413"/>
      <c r="M10" s="413"/>
      <c r="N10" s="442"/>
      <c r="O10" s="1312"/>
      <c r="P10" s="1312"/>
      <c r="Q10" s="1312"/>
      <c r="R10" s="1312"/>
      <c r="S10" s="1312"/>
      <c r="T10" s="443"/>
      <c r="U10" s="1313"/>
      <c r="V10" s="1313"/>
    </row>
    <row r="11" spans="2:22">
      <c r="B11" s="1258"/>
      <c r="C11" s="302" t="s">
        <v>7</v>
      </c>
      <c r="D11" s="355"/>
      <c r="E11" s="355"/>
      <c r="F11" s="376"/>
      <c r="G11" s="355"/>
      <c r="H11" s="355"/>
      <c r="I11" s="355"/>
      <c r="J11" s="355"/>
    </row>
    <row r="12" spans="2:22">
      <c r="B12" s="1258"/>
      <c r="C12" s="303" t="s">
        <v>8</v>
      </c>
      <c r="D12" s="380"/>
      <c r="E12" s="380"/>
      <c r="F12" s="376" t="s">
        <v>819</v>
      </c>
      <c r="G12" s="380"/>
      <c r="H12" s="355"/>
      <c r="I12" s="380"/>
      <c r="J12" s="380"/>
    </row>
    <row r="13" spans="2:22">
      <c r="B13" s="1258"/>
      <c r="C13" s="303" t="s">
        <v>9</v>
      </c>
      <c r="D13" s="381"/>
      <c r="E13" s="381"/>
      <c r="F13" s="395" t="s">
        <v>975</v>
      </c>
      <c r="G13" s="381"/>
      <c r="H13" s="381"/>
      <c r="I13" s="381"/>
      <c r="J13" s="381"/>
    </row>
    <row r="14" spans="2:22">
      <c r="B14" s="1258"/>
      <c r="C14" s="302" t="s">
        <v>10</v>
      </c>
      <c r="D14" s="355"/>
      <c r="E14" s="355"/>
      <c r="F14" s="376" t="s">
        <v>990</v>
      </c>
      <c r="G14" s="355" t="s">
        <v>262</v>
      </c>
      <c r="H14" s="355"/>
      <c r="I14" s="355"/>
      <c r="J14" s="355"/>
    </row>
    <row r="15" spans="2:22">
      <c r="B15" s="1258"/>
      <c r="C15" s="302" t="s">
        <v>11</v>
      </c>
      <c r="D15" s="384" t="s">
        <v>262</v>
      </c>
      <c r="E15" s="384"/>
      <c r="F15" s="416" t="s">
        <v>283</v>
      </c>
      <c r="G15" s="384"/>
      <c r="H15" s="384" t="s">
        <v>284</v>
      </c>
      <c r="I15" s="384" t="s">
        <v>102</v>
      </c>
      <c r="J15" s="384" t="s">
        <v>297</v>
      </c>
    </row>
    <row r="16" spans="2:22" ht="22.5" customHeight="1">
      <c r="B16" s="1258"/>
      <c r="C16" s="303" t="s">
        <v>12</v>
      </c>
      <c r="D16" s="407"/>
      <c r="E16" s="407" t="s">
        <v>262</v>
      </c>
      <c r="F16" s="395" t="s">
        <v>844</v>
      </c>
      <c r="G16" s="381"/>
      <c r="H16" s="381"/>
      <c r="I16" s="381"/>
      <c r="J16" s="381"/>
    </row>
    <row r="17" spans="2:10">
      <c r="B17" s="1258"/>
      <c r="C17" s="302" t="s">
        <v>13</v>
      </c>
      <c r="D17" s="355"/>
      <c r="E17" s="355"/>
      <c r="F17" s="376" t="s">
        <v>285</v>
      </c>
      <c r="G17" s="355" t="s">
        <v>262</v>
      </c>
      <c r="H17" s="355"/>
      <c r="I17" s="355"/>
      <c r="J17" s="355"/>
    </row>
    <row r="18" spans="2:10" ht="22.5">
      <c r="B18" s="1258"/>
      <c r="C18" s="307" t="s">
        <v>14</v>
      </c>
      <c r="D18" s="420"/>
      <c r="E18" s="420"/>
      <c r="F18" s="444" t="s">
        <v>879</v>
      </c>
      <c r="G18" s="420"/>
      <c r="H18" s="420"/>
      <c r="I18" s="420"/>
      <c r="J18" s="420"/>
    </row>
    <row r="19" spans="2:10">
      <c r="B19" s="1259" t="s">
        <v>15</v>
      </c>
      <c r="C19" s="313" t="s">
        <v>16</v>
      </c>
      <c r="D19" s="371"/>
      <c r="E19" s="371"/>
      <c r="F19" s="414"/>
      <c r="G19" s="371"/>
      <c r="H19" s="371"/>
      <c r="I19" s="371"/>
      <c r="J19" s="371"/>
    </row>
    <row r="20" spans="2:10">
      <c r="B20" s="1260"/>
      <c r="C20" s="302" t="s">
        <v>17</v>
      </c>
      <c r="D20" s="355"/>
      <c r="E20" s="355"/>
      <c r="F20" s="376"/>
      <c r="G20" s="355"/>
      <c r="H20" s="355"/>
      <c r="I20" s="355"/>
      <c r="J20" s="355"/>
    </row>
    <row r="21" spans="2:10">
      <c r="B21" s="1260"/>
      <c r="C21" s="302" t="s">
        <v>18</v>
      </c>
      <c r="D21" s="355"/>
      <c r="E21" s="407" t="s">
        <v>262</v>
      </c>
      <c r="F21" s="376"/>
      <c r="G21" s="355"/>
      <c r="H21" s="355"/>
      <c r="I21" s="355"/>
      <c r="J21" s="355"/>
    </row>
    <row r="22" spans="2:10">
      <c r="B22" s="1260"/>
      <c r="C22" s="302" t="s">
        <v>19</v>
      </c>
      <c r="D22" s="355"/>
      <c r="E22" s="355"/>
      <c r="F22" s="376"/>
      <c r="G22" s="355"/>
      <c r="H22" s="355"/>
      <c r="I22" s="355"/>
      <c r="J22" s="355"/>
    </row>
    <row r="23" spans="2:10">
      <c r="B23" s="1260"/>
      <c r="C23" s="302" t="s">
        <v>20</v>
      </c>
      <c r="D23" s="355"/>
      <c r="E23" s="355"/>
      <c r="F23" s="376"/>
      <c r="G23" s="381"/>
      <c r="H23" s="381"/>
      <c r="I23" s="381"/>
      <c r="J23" s="381"/>
    </row>
    <row r="24" spans="2:10">
      <c r="B24" s="1260"/>
      <c r="C24" s="302" t="s">
        <v>21</v>
      </c>
      <c r="D24" s="407"/>
      <c r="E24" s="407" t="s">
        <v>262</v>
      </c>
      <c r="F24" s="376"/>
      <c r="G24" s="407" t="s">
        <v>262</v>
      </c>
      <c r="H24" s="355"/>
      <c r="I24" s="355"/>
      <c r="J24" s="355"/>
    </row>
    <row r="25" spans="2:10">
      <c r="B25" s="1260"/>
      <c r="C25" s="303" t="s">
        <v>22</v>
      </c>
      <c r="D25" s="381"/>
      <c r="E25" s="381"/>
      <c r="F25" s="395"/>
      <c r="G25" s="381"/>
      <c r="H25" s="381"/>
      <c r="I25" s="381"/>
      <c r="J25" s="381"/>
    </row>
    <row r="26" spans="2:10">
      <c r="B26" s="1260"/>
      <c r="C26" s="302" t="s">
        <v>23</v>
      </c>
      <c r="D26" s="355"/>
      <c r="E26" s="355"/>
      <c r="F26" s="376"/>
      <c r="G26" s="355"/>
      <c r="H26" s="355"/>
      <c r="I26" s="355"/>
      <c r="J26" s="355"/>
    </row>
    <row r="27" spans="2:10">
      <c r="B27" s="1260"/>
      <c r="C27" s="302" t="s">
        <v>24</v>
      </c>
      <c r="D27" s="355"/>
      <c r="E27" s="355"/>
      <c r="F27" s="376"/>
      <c r="G27" s="355"/>
      <c r="H27" s="355"/>
      <c r="I27" s="355"/>
      <c r="J27" s="355"/>
    </row>
    <row r="28" spans="2:10">
      <c r="B28" s="1260"/>
      <c r="C28" s="302" t="s">
        <v>25</v>
      </c>
      <c r="D28" s="355"/>
      <c r="E28" s="355"/>
      <c r="F28" s="376" t="s">
        <v>286</v>
      </c>
      <c r="G28" s="355" t="s">
        <v>262</v>
      </c>
      <c r="H28" s="355"/>
      <c r="I28" s="355"/>
      <c r="J28" s="355"/>
    </row>
    <row r="29" spans="2:10">
      <c r="B29" s="1260"/>
      <c r="C29" s="302" t="s">
        <v>26</v>
      </c>
      <c r="D29" s="355" t="s">
        <v>642</v>
      </c>
      <c r="E29" s="355"/>
      <c r="F29" s="376" t="s">
        <v>287</v>
      </c>
      <c r="G29" s="355"/>
      <c r="H29" s="355"/>
      <c r="I29" s="355"/>
      <c r="J29" s="355"/>
    </row>
    <row r="30" spans="2:10" ht="22.5">
      <c r="B30" s="1260"/>
      <c r="C30" s="302" t="s">
        <v>27</v>
      </c>
      <c r="D30" s="392"/>
      <c r="E30" s="392"/>
      <c r="F30" s="417" t="s">
        <v>1711</v>
      </c>
      <c r="G30" s="392"/>
      <c r="H30" s="392"/>
      <c r="I30" s="392"/>
      <c r="J30" s="392"/>
    </row>
    <row r="31" spans="2:10">
      <c r="B31" s="1260"/>
      <c r="C31" s="311" t="s">
        <v>28</v>
      </c>
      <c r="D31" s="381"/>
      <c r="E31" s="381"/>
      <c r="F31" s="395"/>
      <c r="G31" s="381"/>
      <c r="H31" s="381"/>
      <c r="I31" s="381"/>
      <c r="J31" s="381"/>
    </row>
    <row r="32" spans="2:10">
      <c r="B32" s="1260"/>
      <c r="C32" s="303" t="s">
        <v>29</v>
      </c>
      <c r="D32" s="381"/>
      <c r="E32" s="381"/>
      <c r="F32" s="395" t="s">
        <v>288</v>
      </c>
      <c r="G32" s="381" t="s">
        <v>262</v>
      </c>
      <c r="H32" s="381"/>
      <c r="I32" s="381"/>
      <c r="J32" s="381"/>
    </row>
    <row r="33" spans="2:11">
      <c r="B33" s="1260"/>
      <c r="C33" s="302" t="s">
        <v>30</v>
      </c>
      <c r="D33" s="355"/>
      <c r="E33" s="355"/>
      <c r="F33" s="376"/>
      <c r="G33" s="355"/>
      <c r="H33" s="355"/>
      <c r="I33" s="355"/>
      <c r="J33" s="355"/>
    </row>
    <row r="34" spans="2:11">
      <c r="B34" s="1260"/>
      <c r="C34" s="302" t="s">
        <v>31</v>
      </c>
      <c r="D34" s="355"/>
      <c r="E34" s="355"/>
      <c r="F34" s="376"/>
      <c r="G34" s="355" t="s">
        <v>262</v>
      </c>
      <c r="H34" s="355"/>
      <c r="I34" s="355"/>
      <c r="J34" s="355"/>
    </row>
    <row r="35" spans="2:11">
      <c r="B35" s="1260"/>
      <c r="C35" s="302" t="s">
        <v>32</v>
      </c>
      <c r="D35" s="355" t="s">
        <v>262</v>
      </c>
      <c r="E35" s="381" t="s">
        <v>262</v>
      </c>
      <c r="F35" s="376"/>
      <c r="G35" s="355"/>
      <c r="H35" s="355"/>
      <c r="I35" s="355"/>
      <c r="J35" s="355"/>
    </row>
    <row r="36" spans="2:11" ht="21">
      <c r="B36" s="1260"/>
      <c r="C36" s="303" t="s">
        <v>33</v>
      </c>
      <c r="D36" s="355"/>
      <c r="E36" s="381" t="s">
        <v>262</v>
      </c>
      <c r="F36" s="376" t="s">
        <v>760</v>
      </c>
      <c r="G36" s="355"/>
      <c r="H36" s="355" t="s">
        <v>289</v>
      </c>
      <c r="I36" s="355" t="s">
        <v>275</v>
      </c>
      <c r="J36" s="434" t="s">
        <v>298</v>
      </c>
    </row>
    <row r="37" spans="2:11">
      <c r="B37" s="1260"/>
      <c r="C37" s="303" t="s">
        <v>34</v>
      </c>
      <c r="D37" s="381"/>
      <c r="E37" s="381"/>
      <c r="F37" s="395" t="s">
        <v>290</v>
      </c>
      <c r="G37" s="381"/>
      <c r="H37" s="381"/>
      <c r="I37" s="381"/>
      <c r="J37" s="381"/>
    </row>
    <row r="38" spans="2:11">
      <c r="B38" s="1260"/>
      <c r="C38" s="302" t="s">
        <v>35</v>
      </c>
      <c r="D38" s="355"/>
      <c r="E38" s="355"/>
      <c r="F38" s="376"/>
      <c r="G38" s="355"/>
      <c r="H38" s="355"/>
      <c r="I38" s="355"/>
      <c r="J38" s="355"/>
    </row>
    <row r="39" spans="2:11">
      <c r="B39" s="1260"/>
      <c r="C39" s="303" t="s">
        <v>36</v>
      </c>
      <c r="D39" s="381"/>
      <c r="E39" s="381"/>
      <c r="F39" s="395" t="s">
        <v>1543</v>
      </c>
      <c r="G39" s="381"/>
      <c r="H39" s="381"/>
      <c r="I39" s="381"/>
      <c r="J39" s="381"/>
    </row>
    <row r="40" spans="2:11">
      <c r="B40" s="1261"/>
      <c r="C40" s="307" t="s">
        <v>37</v>
      </c>
      <c r="D40" s="387"/>
      <c r="E40" s="387"/>
      <c r="F40" s="433"/>
      <c r="G40" s="387"/>
      <c r="H40" s="387"/>
      <c r="I40" s="387"/>
      <c r="J40" s="387"/>
    </row>
    <row r="41" spans="2:11">
      <c r="B41" s="1259" t="s">
        <v>38</v>
      </c>
      <c r="C41" s="299" t="s">
        <v>39</v>
      </c>
      <c r="D41" s="975"/>
      <c r="E41" s="975"/>
      <c r="F41" s="446"/>
      <c r="G41" s="975"/>
      <c r="H41" s="423"/>
      <c r="I41" s="975"/>
      <c r="J41" s="975"/>
    </row>
    <row r="42" spans="2:11">
      <c r="B42" s="1260"/>
      <c r="C42" s="311" t="s">
        <v>40</v>
      </c>
      <c r="D42" s="380"/>
      <c r="E42" s="380" t="s">
        <v>262</v>
      </c>
      <c r="F42" s="376"/>
      <c r="G42" s="380" t="s">
        <v>262</v>
      </c>
      <c r="H42" s="355"/>
      <c r="I42" s="380"/>
      <c r="J42" s="380"/>
    </row>
    <row r="43" spans="2:11">
      <c r="B43" s="1260"/>
      <c r="C43" s="303" t="s">
        <v>41</v>
      </c>
      <c r="D43" s="381"/>
      <c r="E43" s="381"/>
      <c r="F43" s="395"/>
      <c r="G43" s="381"/>
      <c r="H43" s="381"/>
      <c r="I43" s="381"/>
      <c r="J43" s="381"/>
    </row>
    <row r="44" spans="2:11">
      <c r="B44" s="1260"/>
      <c r="C44" s="303" t="s">
        <v>42</v>
      </c>
      <c r="D44" s="381"/>
      <c r="E44" s="381"/>
      <c r="F44" s="395"/>
      <c r="G44" s="381"/>
      <c r="H44" s="381" t="s">
        <v>291</v>
      </c>
      <c r="I44" s="381" t="s">
        <v>103</v>
      </c>
      <c r="J44" s="381" t="s">
        <v>299</v>
      </c>
    </row>
    <row r="45" spans="2:11">
      <c r="B45" s="1260"/>
      <c r="C45" s="303" t="s">
        <v>43</v>
      </c>
      <c r="D45" s="407" t="s">
        <v>262</v>
      </c>
      <c r="E45" s="407" t="s">
        <v>262</v>
      </c>
      <c r="F45" s="395"/>
      <c r="G45" s="381"/>
      <c r="H45" s="381" t="s">
        <v>1562</v>
      </c>
      <c r="I45" s="441" t="s">
        <v>1559</v>
      </c>
      <c r="J45" s="381" t="s">
        <v>300</v>
      </c>
    </row>
    <row r="46" spans="2:11" ht="29.25">
      <c r="B46" s="1260"/>
      <c r="C46" s="302" t="s">
        <v>44</v>
      </c>
      <c r="D46" s="355"/>
      <c r="E46" s="355"/>
      <c r="F46" s="376" t="s">
        <v>292</v>
      </c>
      <c r="G46" s="355" t="s">
        <v>262</v>
      </c>
      <c r="H46" s="435" t="s">
        <v>293</v>
      </c>
      <c r="I46" s="435" t="s">
        <v>301</v>
      </c>
      <c r="J46" s="435" t="s">
        <v>302</v>
      </c>
      <c r="K46" s="436"/>
    </row>
    <row r="47" spans="2:11">
      <c r="B47" s="1260"/>
      <c r="C47" s="303" t="s">
        <v>45</v>
      </c>
      <c r="D47" s="407"/>
      <c r="E47" s="407"/>
      <c r="F47" s="395"/>
      <c r="G47" s="381"/>
      <c r="H47" s="381"/>
      <c r="I47" s="381"/>
      <c r="J47" s="381"/>
    </row>
    <row r="48" spans="2:11">
      <c r="B48" s="1260"/>
      <c r="C48" s="303" t="s">
        <v>46</v>
      </c>
      <c r="D48" s="380"/>
      <c r="E48" s="380"/>
      <c r="F48" s="376"/>
      <c r="G48" s="380"/>
      <c r="H48" s="355"/>
      <c r="I48" s="380"/>
      <c r="J48" s="380"/>
    </row>
    <row r="49" spans="2:10">
      <c r="B49" s="1260"/>
      <c r="C49" s="303" t="s">
        <v>47</v>
      </c>
      <c r="D49" s="381"/>
      <c r="E49" s="381"/>
      <c r="F49" s="395"/>
      <c r="G49" s="381"/>
      <c r="H49" s="381"/>
      <c r="I49" s="381"/>
      <c r="J49" s="381"/>
    </row>
    <row r="50" spans="2:10">
      <c r="B50" s="1260"/>
      <c r="C50" s="303" t="s">
        <v>48</v>
      </c>
      <c r="D50" s="381"/>
      <c r="E50" s="381"/>
      <c r="F50" s="395"/>
      <c r="G50" s="381"/>
      <c r="H50" s="381"/>
      <c r="I50" s="381"/>
      <c r="J50" s="381"/>
    </row>
    <row r="51" spans="2:10">
      <c r="B51" s="1260"/>
      <c r="C51" s="303" t="s">
        <v>49</v>
      </c>
      <c r="D51" s="437"/>
      <c r="E51" s="437"/>
      <c r="F51" s="438"/>
      <c r="G51" s="437"/>
      <c r="H51" s="437"/>
      <c r="I51" s="437"/>
      <c r="J51" s="437"/>
    </row>
    <row r="52" spans="2:10">
      <c r="B52" s="1261"/>
      <c r="C52" s="307" t="s">
        <v>50</v>
      </c>
      <c r="D52" s="420"/>
      <c r="E52" s="420"/>
      <c r="F52" s="444"/>
      <c r="G52" s="420"/>
      <c r="H52" s="420"/>
      <c r="I52" s="420"/>
      <c r="J52" s="420"/>
    </row>
    <row r="53" spans="2:10">
      <c r="B53" s="1259" t="s">
        <v>51</v>
      </c>
      <c r="C53" s="299" t="s">
        <v>52</v>
      </c>
      <c r="D53" s="439"/>
      <c r="E53" s="439"/>
      <c r="F53" s="440"/>
      <c r="G53" s="439"/>
      <c r="H53" s="439"/>
      <c r="I53" s="439"/>
      <c r="J53" s="439"/>
    </row>
    <row r="54" spans="2:10">
      <c r="B54" s="1260"/>
      <c r="C54" s="303" t="s">
        <v>53</v>
      </c>
      <c r="D54" s="407"/>
      <c r="E54" s="407" t="s">
        <v>262</v>
      </c>
      <c r="F54" s="395"/>
      <c r="G54" s="381"/>
      <c r="H54" s="381"/>
      <c r="I54" s="381"/>
      <c r="J54" s="381"/>
    </row>
    <row r="55" spans="2:10">
      <c r="B55" s="1260"/>
      <c r="C55" s="302" t="s">
        <v>54</v>
      </c>
      <c r="D55" s="355" t="s">
        <v>642</v>
      </c>
      <c r="E55" s="381" t="s">
        <v>262</v>
      </c>
      <c r="F55" s="376"/>
      <c r="G55" s="355"/>
      <c r="H55" s="355" t="s">
        <v>294</v>
      </c>
      <c r="I55" s="355" t="s">
        <v>1137</v>
      </c>
      <c r="J55" s="355" t="s">
        <v>300</v>
      </c>
    </row>
    <row r="56" spans="2:10">
      <c r="B56" s="1260"/>
      <c r="C56" s="303" t="s">
        <v>55</v>
      </c>
      <c r="D56" s="381"/>
      <c r="E56" s="381"/>
      <c r="F56" s="395"/>
      <c r="G56" s="381"/>
      <c r="H56" s="381"/>
      <c r="I56" s="381"/>
      <c r="J56" s="381"/>
    </row>
    <row r="57" spans="2:10">
      <c r="B57" s="1260"/>
      <c r="C57" s="302" t="s">
        <v>56</v>
      </c>
      <c r="D57" s="355" t="s">
        <v>262</v>
      </c>
      <c r="E57" s="381"/>
      <c r="F57" s="376"/>
      <c r="G57" s="355"/>
      <c r="H57" s="355"/>
      <c r="I57" s="355"/>
      <c r="J57" s="355"/>
    </row>
    <row r="58" spans="2:10">
      <c r="B58" s="1260"/>
      <c r="C58" s="302" t="s">
        <v>57</v>
      </c>
      <c r="D58" s="355" t="s">
        <v>262</v>
      </c>
      <c r="E58" s="381" t="s">
        <v>262</v>
      </c>
      <c r="F58" s="376" t="s">
        <v>851</v>
      </c>
      <c r="G58" s="355" t="s">
        <v>262</v>
      </c>
      <c r="H58" s="355"/>
      <c r="I58" s="355"/>
      <c r="J58" s="355"/>
    </row>
    <row r="59" spans="2:10">
      <c r="B59" s="1260"/>
      <c r="C59" s="302" t="s">
        <v>58</v>
      </c>
      <c r="D59" s="355"/>
      <c r="E59" s="381" t="s">
        <v>262</v>
      </c>
      <c r="F59" s="376"/>
      <c r="G59" s="355"/>
      <c r="H59" s="355" t="s">
        <v>295</v>
      </c>
      <c r="I59" s="355" t="s">
        <v>269</v>
      </c>
      <c r="J59" s="355" t="s">
        <v>299</v>
      </c>
    </row>
    <row r="60" spans="2:10">
      <c r="B60" s="1260"/>
      <c r="C60" s="303" t="s">
        <v>59</v>
      </c>
      <c r="D60" s="381"/>
      <c r="E60" s="381" t="s">
        <v>262</v>
      </c>
      <c r="F60" s="395"/>
      <c r="G60" s="381"/>
      <c r="H60" s="381"/>
      <c r="I60" s="381"/>
      <c r="J60" s="381"/>
    </row>
    <row r="61" spans="2:10">
      <c r="B61" s="1260"/>
      <c r="C61" s="303" t="s">
        <v>60</v>
      </c>
      <c r="D61" s="381"/>
      <c r="E61" s="381"/>
      <c r="F61" s="395"/>
      <c r="G61" s="381"/>
      <c r="H61" s="381"/>
      <c r="I61" s="381"/>
      <c r="J61" s="381"/>
    </row>
    <row r="62" spans="2:10">
      <c r="B62" s="1260"/>
      <c r="C62" s="303" t="s">
        <v>61</v>
      </c>
      <c r="D62" s="381"/>
      <c r="E62" s="381"/>
      <c r="F62" s="395"/>
      <c r="G62" s="381"/>
      <c r="H62" s="381"/>
      <c r="I62" s="381"/>
      <c r="J62" s="381"/>
    </row>
    <row r="63" spans="2:10">
      <c r="B63" s="1260"/>
      <c r="C63" s="303" t="s">
        <v>62</v>
      </c>
      <c r="D63" s="407"/>
      <c r="E63" s="407" t="s">
        <v>262</v>
      </c>
      <c r="F63" s="395"/>
      <c r="G63" s="381"/>
      <c r="H63" s="381"/>
      <c r="I63" s="381"/>
      <c r="J63" s="381"/>
    </row>
    <row r="64" spans="2:10">
      <c r="B64" s="1260"/>
      <c r="C64" s="302" t="s">
        <v>63</v>
      </c>
      <c r="D64" s="355" t="s">
        <v>262</v>
      </c>
      <c r="E64" s="381" t="s">
        <v>262</v>
      </c>
      <c r="F64" s="376"/>
      <c r="G64" s="355"/>
      <c r="H64" s="355"/>
      <c r="I64" s="355"/>
      <c r="J64" s="355"/>
    </row>
    <row r="65" spans="2:10">
      <c r="B65" s="1260"/>
      <c r="C65" s="302" t="s">
        <v>64</v>
      </c>
      <c r="D65" s="355"/>
      <c r="E65" s="355"/>
      <c r="F65" s="376"/>
      <c r="G65" s="355"/>
      <c r="H65" s="355" t="s">
        <v>296</v>
      </c>
      <c r="I65" s="355" t="s">
        <v>264</v>
      </c>
      <c r="J65" s="355" t="s">
        <v>303</v>
      </c>
    </row>
    <row r="66" spans="2:10">
      <c r="B66" s="1260"/>
      <c r="C66" s="302" t="s">
        <v>65</v>
      </c>
      <c r="D66" s="392"/>
      <c r="E66" s="392"/>
      <c r="F66" s="417" t="s">
        <v>1188</v>
      </c>
      <c r="G66" s="392"/>
      <c r="H66" s="392"/>
      <c r="I66" s="392"/>
      <c r="J66" s="392"/>
    </row>
    <row r="67" spans="2:10">
      <c r="B67" s="1261"/>
      <c r="C67" s="312" t="s">
        <v>66</v>
      </c>
      <c r="D67" s="399"/>
      <c r="E67" s="387"/>
      <c r="F67" s="418"/>
      <c r="G67" s="399"/>
      <c r="H67" s="399"/>
      <c r="I67" s="399"/>
      <c r="J67" s="399"/>
    </row>
    <row r="68" spans="2:10">
      <c r="B68" s="1280" t="s">
        <v>127</v>
      </c>
      <c r="C68" s="1281"/>
      <c r="D68" s="974">
        <f>COUNTIF(D5:D67,"○")</f>
        <v>10</v>
      </c>
      <c r="E68" s="974">
        <f>COUNTIF(E5:E67,"○")</f>
        <v>17</v>
      </c>
      <c r="F68" s="1033"/>
      <c r="G68" s="974">
        <f>COUNTIF(G5:G67,"○")</f>
        <v>9</v>
      </c>
      <c r="H68" s="1034"/>
      <c r="I68" s="1035"/>
      <c r="J68" s="974">
        <f>COUNTA(J5:J67)</f>
        <v>8</v>
      </c>
    </row>
    <row r="69" spans="2:10" ht="6" customHeight="1"/>
  </sheetData>
  <mergeCells count="16">
    <mergeCell ref="O10:S10"/>
    <mergeCell ref="U10:V10"/>
    <mergeCell ref="I1:J1"/>
    <mergeCell ref="B68:C68"/>
    <mergeCell ref="H3:J3"/>
    <mergeCell ref="D2:J2"/>
    <mergeCell ref="B5:C5"/>
    <mergeCell ref="B6:B18"/>
    <mergeCell ref="B19:B40"/>
    <mergeCell ref="B41:B52"/>
    <mergeCell ref="B53:B67"/>
    <mergeCell ref="F3:F4"/>
    <mergeCell ref="G3:G4"/>
    <mergeCell ref="B2:C4"/>
    <mergeCell ref="D3:D4"/>
    <mergeCell ref="E3:E4"/>
  </mergeCells>
  <phoneticPr fontId="4"/>
  <dataValidations count="1">
    <dataValidation type="list" allowBlank="1" showInputMessage="1" showErrorMessage="1" sqref="D10:E10 N10 D16:E16 D24:E24 G24 D45:E45 D47:E47 D54:E54 D63:E63 E21" xr:uid="{F253A9DE-C185-4157-AF8A-F7BF1CF42451}">
      <formula1>"○"</formula1>
    </dataValidation>
  </dataValidations>
  <printOptions horizontalCentered="1"/>
  <pageMargins left="0.59055118110236227" right="0.59055118110236227" top="0.59055118110236227" bottom="0.59055118110236227" header="0.31496062992125984" footer="0.31496062992125984"/>
  <pageSetup paperSize="9" scale="83" orientation="portrait" r:id="rId1"/>
  <colBreaks count="1" manualBreakCount="1">
    <brk id="10" max="6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B1:N72"/>
  <sheetViews>
    <sheetView view="pageBreakPreview" zoomScaleNormal="100" zoomScaleSheetLayoutView="100" workbookViewId="0">
      <pane ySplit="4" topLeftCell="A5" activePane="bottomLeft" state="frozen"/>
      <selection activeCell="R48" sqref="R48"/>
      <selection pane="bottomLeft" activeCell="E17" sqref="E17"/>
    </sheetView>
  </sheetViews>
  <sheetFormatPr defaultRowHeight="13.5"/>
  <cols>
    <col min="1" max="1" width="1" style="315" customWidth="1"/>
    <col min="2" max="2" width="2.75" style="315" customWidth="1"/>
    <col min="3" max="3" width="7.625" style="315" customWidth="1"/>
    <col min="4" max="7" width="4.625" style="315" customWidth="1"/>
    <col min="8" max="8" width="5" style="315" hidden="1" customWidth="1"/>
    <col min="9" max="9" width="27.625" style="315" customWidth="1"/>
    <col min="10" max="10" width="71.125" style="315" bestFit="1" customWidth="1"/>
    <col min="11" max="11" width="6.25" style="315" customWidth="1"/>
    <col min="12" max="12" width="1" style="315" customWidth="1"/>
    <col min="13" max="16384" width="9" style="315"/>
  </cols>
  <sheetData>
    <row r="1" spans="2:14" ht="13.5" customHeight="1">
      <c r="B1" s="316"/>
      <c r="C1" s="360" t="s">
        <v>229</v>
      </c>
      <c r="D1" s="361"/>
      <c r="E1" s="361"/>
      <c r="F1" s="361"/>
      <c r="G1" s="361"/>
      <c r="H1" s="361"/>
      <c r="I1" s="361"/>
      <c r="J1" s="1322" t="s">
        <v>128</v>
      </c>
      <c r="K1" s="1322"/>
    </row>
    <row r="2" spans="2:14" ht="11.25" customHeight="1">
      <c r="B2" s="1275"/>
      <c r="C2" s="1276"/>
      <c r="D2" s="1325" t="s">
        <v>118</v>
      </c>
      <c r="E2" s="1326"/>
      <c r="F2" s="1326"/>
      <c r="G2" s="1326"/>
      <c r="H2" s="1326"/>
      <c r="I2" s="1327"/>
      <c r="J2" s="1327"/>
      <c r="K2" s="1328"/>
    </row>
    <row r="3" spans="2:14">
      <c r="B3" s="1277"/>
      <c r="C3" s="1278"/>
      <c r="D3" s="1315" t="s">
        <v>1759</v>
      </c>
      <c r="E3" s="1315"/>
      <c r="F3" s="1304" t="s">
        <v>1760</v>
      </c>
      <c r="G3" s="1323" t="s">
        <v>1761</v>
      </c>
      <c r="H3" s="1329" t="s">
        <v>883</v>
      </c>
      <c r="I3" s="1329"/>
      <c r="J3" s="1329"/>
      <c r="K3" s="1304" t="s">
        <v>884</v>
      </c>
    </row>
    <row r="4" spans="2:14" ht="19.5" customHeight="1">
      <c r="B4" s="1257"/>
      <c r="C4" s="1262"/>
      <c r="D4" s="447" t="s">
        <v>125</v>
      </c>
      <c r="E4" s="447" t="s">
        <v>126</v>
      </c>
      <c r="F4" s="1305"/>
      <c r="G4" s="1324"/>
      <c r="H4" s="1303"/>
      <c r="I4" s="1303"/>
      <c r="J4" s="1303"/>
      <c r="K4" s="1317"/>
    </row>
    <row r="5" spans="2:14" s="357" customFormat="1" ht="14.85" customHeight="1">
      <c r="B5" s="1280" t="s">
        <v>0</v>
      </c>
      <c r="C5" s="1282"/>
      <c r="D5" s="448" t="s">
        <v>262</v>
      </c>
      <c r="E5" s="448">
        <v>2</v>
      </c>
      <c r="F5" s="448" t="s">
        <v>262</v>
      </c>
      <c r="G5" s="448" t="s">
        <v>262</v>
      </c>
      <c r="H5" s="449" t="s">
        <v>262</v>
      </c>
      <c r="I5" s="985" t="s">
        <v>305</v>
      </c>
      <c r="J5" s="989" t="s">
        <v>1222</v>
      </c>
      <c r="K5" s="450"/>
    </row>
    <row r="6" spans="2:14" ht="14.85" customHeight="1">
      <c r="B6" s="1258" t="s">
        <v>1</v>
      </c>
      <c r="C6" s="451" t="s">
        <v>2</v>
      </c>
      <c r="D6" s="469" t="s">
        <v>262</v>
      </c>
      <c r="E6" s="469">
        <v>1</v>
      </c>
      <c r="F6" s="469"/>
      <c r="G6" s="469"/>
      <c r="H6" s="469" t="s">
        <v>262</v>
      </c>
      <c r="I6" s="470" t="s">
        <v>1840</v>
      </c>
      <c r="J6" s="990" t="s">
        <v>1841</v>
      </c>
      <c r="K6" s="453"/>
      <c r="N6" s="357"/>
    </row>
    <row r="7" spans="2:14" ht="14.85" customHeight="1">
      <c r="B7" s="1258"/>
      <c r="C7" s="392" t="s">
        <v>3</v>
      </c>
      <c r="D7" s="454" t="s">
        <v>262</v>
      </c>
      <c r="E7" s="454">
        <v>3</v>
      </c>
      <c r="F7" s="454" t="s">
        <v>262</v>
      </c>
      <c r="G7" s="454"/>
      <c r="H7" s="454"/>
      <c r="I7" s="393" t="s">
        <v>1277</v>
      </c>
      <c r="J7" s="991" t="s">
        <v>1278</v>
      </c>
      <c r="K7" s="455"/>
    </row>
    <row r="8" spans="2:14" ht="14.85" customHeight="1">
      <c r="B8" s="1258"/>
      <c r="C8" s="392" t="s">
        <v>4</v>
      </c>
      <c r="D8" s="454"/>
      <c r="E8" s="454"/>
      <c r="F8" s="454" t="s">
        <v>262</v>
      </c>
      <c r="G8" s="454"/>
      <c r="H8" s="454" t="s">
        <v>262</v>
      </c>
      <c r="I8" s="393" t="s">
        <v>306</v>
      </c>
      <c r="J8" s="991" t="s">
        <v>949</v>
      </c>
      <c r="K8" s="455"/>
    </row>
    <row r="9" spans="2:14" ht="14.85" customHeight="1">
      <c r="B9" s="1258"/>
      <c r="C9" s="392" t="s">
        <v>5</v>
      </c>
      <c r="D9" s="454" t="s">
        <v>262</v>
      </c>
      <c r="E9" s="454">
        <v>1</v>
      </c>
      <c r="F9" s="454" t="s">
        <v>642</v>
      </c>
      <c r="G9" s="454" t="s">
        <v>262</v>
      </c>
      <c r="H9" s="454" t="s">
        <v>262</v>
      </c>
      <c r="I9" s="393" t="s">
        <v>307</v>
      </c>
      <c r="J9" s="991" t="s">
        <v>961</v>
      </c>
      <c r="K9" s="455"/>
    </row>
    <row r="10" spans="2:14" ht="14.85" customHeight="1">
      <c r="B10" s="1258"/>
      <c r="C10" s="380" t="s">
        <v>6</v>
      </c>
      <c r="D10" s="407" t="s">
        <v>262</v>
      </c>
      <c r="E10" s="407">
        <v>6</v>
      </c>
      <c r="F10" s="407"/>
      <c r="G10" s="407" t="s">
        <v>262</v>
      </c>
      <c r="H10" s="441" t="s">
        <v>642</v>
      </c>
      <c r="I10" s="415" t="s">
        <v>646</v>
      </c>
      <c r="J10" s="991" t="s">
        <v>710</v>
      </c>
      <c r="K10" s="456" t="s">
        <v>262</v>
      </c>
    </row>
    <row r="11" spans="2:14" ht="14.85" customHeight="1">
      <c r="B11" s="1258"/>
      <c r="C11" s="392" t="s">
        <v>7</v>
      </c>
      <c r="D11" s="454" t="s">
        <v>262</v>
      </c>
      <c r="E11" s="454">
        <v>1</v>
      </c>
      <c r="F11" s="454" t="s">
        <v>262</v>
      </c>
      <c r="G11" s="454"/>
      <c r="H11" s="454" t="s">
        <v>262</v>
      </c>
      <c r="I11" s="393" t="s">
        <v>308</v>
      </c>
      <c r="J11" s="991" t="s">
        <v>715</v>
      </c>
      <c r="K11" s="455"/>
    </row>
    <row r="12" spans="2:14" ht="14.85" customHeight="1">
      <c r="B12" s="1258"/>
      <c r="C12" s="381" t="s">
        <v>8</v>
      </c>
      <c r="D12" s="454" t="s">
        <v>262</v>
      </c>
      <c r="E12" s="456">
        <v>12</v>
      </c>
      <c r="F12" s="456" t="s">
        <v>262</v>
      </c>
      <c r="G12" s="456" t="s">
        <v>262</v>
      </c>
      <c r="H12" s="454" t="s">
        <v>262</v>
      </c>
      <c r="I12" s="393" t="s">
        <v>820</v>
      </c>
      <c r="J12" s="991" t="s">
        <v>821</v>
      </c>
      <c r="K12" s="455"/>
    </row>
    <row r="13" spans="2:14" ht="14.85" customHeight="1">
      <c r="B13" s="1258"/>
      <c r="C13" s="381" t="s">
        <v>9</v>
      </c>
      <c r="D13" s="456" t="s">
        <v>262</v>
      </c>
      <c r="E13" s="456">
        <v>1</v>
      </c>
      <c r="F13" s="456" t="s">
        <v>262</v>
      </c>
      <c r="G13" s="456"/>
      <c r="H13" s="456" t="s">
        <v>262</v>
      </c>
      <c r="I13" s="415" t="s">
        <v>976</v>
      </c>
      <c r="J13" s="991" t="s">
        <v>977</v>
      </c>
      <c r="K13" s="457"/>
    </row>
    <row r="14" spans="2:14" ht="14.85" customHeight="1">
      <c r="B14" s="1258"/>
      <c r="C14" s="392" t="s">
        <v>10</v>
      </c>
      <c r="D14" s="454" t="s">
        <v>262</v>
      </c>
      <c r="E14" s="454">
        <v>2</v>
      </c>
      <c r="F14" s="454"/>
      <c r="G14" s="454"/>
      <c r="H14" s="454" t="s">
        <v>262</v>
      </c>
      <c r="I14" s="393" t="s">
        <v>991</v>
      </c>
      <c r="J14" s="991" t="s">
        <v>723</v>
      </c>
      <c r="K14" s="455"/>
    </row>
    <row r="15" spans="2:14" ht="14.85" customHeight="1">
      <c r="B15" s="1258"/>
      <c r="C15" s="392" t="s">
        <v>11</v>
      </c>
      <c r="D15" s="458"/>
      <c r="E15" s="458"/>
      <c r="F15" s="458" t="s">
        <v>262</v>
      </c>
      <c r="G15" s="458" t="s">
        <v>262</v>
      </c>
      <c r="H15" s="458" t="s">
        <v>262</v>
      </c>
      <c r="I15" s="393" t="s">
        <v>725</v>
      </c>
      <c r="J15" s="991" t="s">
        <v>726</v>
      </c>
      <c r="K15" s="455"/>
    </row>
    <row r="16" spans="2:14" ht="14.85" customHeight="1">
      <c r="B16" s="1258"/>
      <c r="C16" s="380" t="s">
        <v>12</v>
      </c>
      <c r="D16" s="407" t="s">
        <v>262</v>
      </c>
      <c r="E16" s="407">
        <v>4</v>
      </c>
      <c r="F16" s="407"/>
      <c r="G16" s="407" t="s">
        <v>1924</v>
      </c>
      <c r="H16" s="441" t="s">
        <v>642</v>
      </c>
      <c r="I16" s="415" t="s">
        <v>309</v>
      </c>
      <c r="J16" s="991" t="s">
        <v>729</v>
      </c>
      <c r="K16" s="457"/>
    </row>
    <row r="17" spans="2:11" ht="14.85" customHeight="1">
      <c r="B17" s="1258"/>
      <c r="C17" s="392" t="s">
        <v>13</v>
      </c>
      <c r="D17" s="454" t="s">
        <v>262</v>
      </c>
      <c r="E17" s="454">
        <v>1</v>
      </c>
      <c r="F17" s="454"/>
      <c r="G17" s="454"/>
      <c r="H17" s="454"/>
      <c r="I17" s="393" t="s">
        <v>734</v>
      </c>
      <c r="J17" s="393" t="s">
        <v>1021</v>
      </c>
      <c r="K17" s="455"/>
    </row>
    <row r="18" spans="2:11" ht="14.85" customHeight="1">
      <c r="B18" s="1258"/>
      <c r="C18" s="459" t="s">
        <v>14</v>
      </c>
      <c r="D18" s="472" t="s">
        <v>262</v>
      </c>
      <c r="E18" s="472">
        <v>2</v>
      </c>
      <c r="F18" s="472"/>
      <c r="G18" s="472"/>
      <c r="H18" s="472"/>
      <c r="I18" s="473" t="s">
        <v>814</v>
      </c>
      <c r="J18" s="992" t="s">
        <v>815</v>
      </c>
      <c r="K18" s="474"/>
    </row>
    <row r="19" spans="2:11" ht="14.85" customHeight="1">
      <c r="B19" s="1259" t="s">
        <v>15</v>
      </c>
      <c r="C19" s="1319" t="s">
        <v>16</v>
      </c>
      <c r="D19" s="476" t="s">
        <v>262</v>
      </c>
      <c r="E19" s="476">
        <v>11</v>
      </c>
      <c r="F19" s="476"/>
      <c r="G19" s="476"/>
      <c r="H19" s="476" t="s">
        <v>262</v>
      </c>
      <c r="I19" s="988" t="s">
        <v>1399</v>
      </c>
      <c r="J19" s="993" t="s">
        <v>1028</v>
      </c>
      <c r="K19" s="371"/>
    </row>
    <row r="20" spans="2:11" ht="14.85" customHeight="1">
      <c r="B20" s="1260"/>
      <c r="C20" s="1320"/>
      <c r="D20" s="454" t="s">
        <v>262</v>
      </c>
      <c r="E20" s="454">
        <v>3</v>
      </c>
      <c r="F20" s="454"/>
      <c r="G20" s="454"/>
      <c r="H20" s="454"/>
      <c r="I20" s="393" t="s">
        <v>1400</v>
      </c>
      <c r="J20" s="991" t="s">
        <v>1401</v>
      </c>
      <c r="K20" s="423"/>
    </row>
    <row r="21" spans="2:11" ht="14.85" customHeight="1">
      <c r="B21" s="1260"/>
      <c r="C21" s="392" t="s">
        <v>17</v>
      </c>
      <c r="D21" s="454" t="s">
        <v>262</v>
      </c>
      <c r="E21" s="454">
        <v>12</v>
      </c>
      <c r="F21" s="454"/>
      <c r="G21" s="454"/>
      <c r="H21" s="454" t="s">
        <v>262</v>
      </c>
      <c r="I21" s="393" t="s">
        <v>647</v>
      </c>
      <c r="J21" s="991" t="s">
        <v>1034</v>
      </c>
      <c r="K21" s="455"/>
    </row>
    <row r="22" spans="2:11" ht="14.85" customHeight="1">
      <c r="B22" s="1260"/>
      <c r="C22" s="392" t="s">
        <v>18</v>
      </c>
      <c r="D22" s="454" t="s">
        <v>262</v>
      </c>
      <c r="E22" s="454">
        <v>4</v>
      </c>
      <c r="F22" s="454" t="s">
        <v>262</v>
      </c>
      <c r="G22" s="454" t="s">
        <v>262</v>
      </c>
      <c r="H22" s="454" t="s">
        <v>262</v>
      </c>
      <c r="I22" s="393" t="s">
        <v>310</v>
      </c>
      <c r="J22" s="991" t="s">
        <v>1039</v>
      </c>
      <c r="K22" s="455"/>
    </row>
    <row r="23" spans="2:11" ht="14.85" customHeight="1">
      <c r="B23" s="1260"/>
      <c r="C23" s="392" t="s">
        <v>19</v>
      </c>
      <c r="D23" s="454"/>
      <c r="E23" s="454"/>
      <c r="F23" s="454"/>
      <c r="G23" s="454"/>
      <c r="H23" s="454"/>
      <c r="I23" s="393" t="s">
        <v>1218</v>
      </c>
      <c r="J23" s="991" t="s">
        <v>1219</v>
      </c>
      <c r="K23" s="455"/>
    </row>
    <row r="24" spans="2:11" ht="14.85" customHeight="1">
      <c r="B24" s="1260"/>
      <c r="C24" s="392" t="s">
        <v>20</v>
      </c>
      <c r="D24" s="454" t="s">
        <v>262</v>
      </c>
      <c r="E24" s="454">
        <v>1</v>
      </c>
      <c r="F24" s="454"/>
      <c r="G24" s="454"/>
      <c r="H24" s="454" t="s">
        <v>262</v>
      </c>
      <c r="I24" s="393" t="s">
        <v>311</v>
      </c>
      <c r="J24" s="991" t="s">
        <v>1681</v>
      </c>
      <c r="K24" s="454"/>
    </row>
    <row r="25" spans="2:11" ht="14.85" customHeight="1">
      <c r="B25" s="1260"/>
      <c r="C25" s="401" t="s">
        <v>21</v>
      </c>
      <c r="D25" s="407" t="s">
        <v>262</v>
      </c>
      <c r="E25" s="407">
        <v>2</v>
      </c>
      <c r="F25" s="407" t="s">
        <v>262</v>
      </c>
      <c r="G25" s="407"/>
      <c r="H25" s="454" t="s">
        <v>262</v>
      </c>
      <c r="I25" s="393" t="s">
        <v>312</v>
      </c>
      <c r="J25" s="991" t="s">
        <v>1054</v>
      </c>
      <c r="K25" s="455"/>
    </row>
    <row r="26" spans="2:11" ht="14.85" customHeight="1">
      <c r="B26" s="1260"/>
      <c r="C26" s="380" t="s">
        <v>22</v>
      </c>
      <c r="D26" s="456"/>
      <c r="E26" s="456"/>
      <c r="F26" s="456" t="s">
        <v>262</v>
      </c>
      <c r="G26" s="456"/>
      <c r="H26" s="456" t="s">
        <v>262</v>
      </c>
      <c r="I26" s="415" t="s">
        <v>313</v>
      </c>
      <c r="J26" s="991" t="s">
        <v>1487</v>
      </c>
      <c r="K26" s="457"/>
    </row>
    <row r="27" spans="2:11" ht="14.85" customHeight="1">
      <c r="B27" s="1260"/>
      <c r="C27" s="392" t="s">
        <v>23</v>
      </c>
      <c r="D27" s="454"/>
      <c r="E27" s="454"/>
      <c r="F27" s="454"/>
      <c r="G27" s="454"/>
      <c r="H27" s="454"/>
      <c r="I27" s="393" t="s">
        <v>1503</v>
      </c>
      <c r="J27" s="991" t="s">
        <v>1504</v>
      </c>
      <c r="K27" s="455"/>
    </row>
    <row r="28" spans="2:11" ht="14.85" customHeight="1">
      <c r="B28" s="1260"/>
      <c r="C28" s="392" t="s">
        <v>24</v>
      </c>
      <c r="D28" s="454"/>
      <c r="E28" s="454"/>
      <c r="F28" s="454"/>
      <c r="G28" s="454"/>
      <c r="H28" s="454"/>
      <c r="I28" s="393"/>
      <c r="J28" s="393"/>
      <c r="K28" s="457"/>
    </row>
    <row r="29" spans="2:11" ht="14.85" customHeight="1">
      <c r="B29" s="1260"/>
      <c r="C29" s="392" t="s">
        <v>25</v>
      </c>
      <c r="D29" s="454"/>
      <c r="E29" s="454"/>
      <c r="F29" s="454"/>
      <c r="G29" s="454"/>
      <c r="H29" s="454" t="s">
        <v>262</v>
      </c>
      <c r="I29" s="393" t="s">
        <v>314</v>
      </c>
      <c r="J29" s="991" t="s">
        <v>1063</v>
      </c>
      <c r="K29" s="457"/>
    </row>
    <row r="30" spans="2:11" ht="14.85" customHeight="1">
      <c r="B30" s="1260"/>
      <c r="C30" s="392" t="s">
        <v>26</v>
      </c>
      <c r="D30" s="454" t="s">
        <v>262</v>
      </c>
      <c r="E30" s="454">
        <v>1</v>
      </c>
      <c r="F30" s="454" t="s">
        <v>262</v>
      </c>
      <c r="G30" s="454"/>
      <c r="H30" s="454" t="s">
        <v>262</v>
      </c>
      <c r="I30" s="393" t="s">
        <v>1065</v>
      </c>
      <c r="J30" s="991" t="s">
        <v>755</v>
      </c>
      <c r="K30" s="455"/>
    </row>
    <row r="31" spans="2:11" ht="14.85" customHeight="1">
      <c r="B31" s="1260"/>
      <c r="C31" s="392" t="s">
        <v>27</v>
      </c>
      <c r="D31" s="454"/>
      <c r="E31" s="454"/>
      <c r="F31" s="454"/>
      <c r="G31" s="454"/>
      <c r="H31" s="454"/>
      <c r="I31" s="393"/>
      <c r="J31" s="393"/>
      <c r="K31" s="455"/>
    </row>
    <row r="32" spans="2:11" ht="14.85" customHeight="1">
      <c r="B32" s="1260"/>
      <c r="C32" s="437" t="s">
        <v>28</v>
      </c>
      <c r="D32" s="456"/>
      <c r="E32" s="456"/>
      <c r="F32" s="456"/>
      <c r="G32" s="456"/>
      <c r="H32" s="456"/>
      <c r="I32" s="415"/>
      <c r="J32" s="994"/>
      <c r="K32" s="457"/>
    </row>
    <row r="33" spans="2:11" ht="14.85" customHeight="1">
      <c r="B33" s="1260"/>
      <c r="C33" s="380" t="s">
        <v>29</v>
      </c>
      <c r="D33" s="456" t="s">
        <v>262</v>
      </c>
      <c r="E33" s="456">
        <v>12</v>
      </c>
      <c r="F33" s="456"/>
      <c r="G33" s="456" t="s">
        <v>262</v>
      </c>
      <c r="H33" s="415"/>
      <c r="I33" s="415"/>
      <c r="J33" s="415"/>
      <c r="K33" s="457"/>
    </row>
    <row r="34" spans="2:11" ht="14.85" customHeight="1">
      <c r="B34" s="1260"/>
      <c r="C34" s="392" t="s">
        <v>30</v>
      </c>
      <c r="D34" s="454"/>
      <c r="E34" s="454"/>
      <c r="F34" s="454"/>
      <c r="G34" s="454"/>
      <c r="H34" s="454"/>
      <c r="I34" s="393"/>
      <c r="J34" s="393"/>
      <c r="K34" s="455"/>
    </row>
    <row r="35" spans="2:11" ht="14.85" customHeight="1">
      <c r="B35" s="1260"/>
      <c r="C35" s="392" t="s">
        <v>31</v>
      </c>
      <c r="D35" s="454"/>
      <c r="E35" s="454"/>
      <c r="F35" s="454"/>
      <c r="G35" s="454"/>
      <c r="H35" s="454" t="s">
        <v>262</v>
      </c>
      <c r="I35" s="393" t="s">
        <v>1518</v>
      </c>
      <c r="J35" s="991" t="s">
        <v>1519</v>
      </c>
      <c r="K35" s="455"/>
    </row>
    <row r="36" spans="2:11" ht="14.85" customHeight="1">
      <c r="B36" s="1260"/>
      <c r="C36" s="392" t="s">
        <v>32</v>
      </c>
      <c r="D36" s="454"/>
      <c r="E36" s="454"/>
      <c r="F36" s="454"/>
      <c r="G36" s="454"/>
      <c r="H36" s="454" t="s">
        <v>262</v>
      </c>
      <c r="I36" s="393" t="s">
        <v>690</v>
      </c>
      <c r="J36" s="991" t="s">
        <v>1068</v>
      </c>
      <c r="K36" s="455"/>
    </row>
    <row r="37" spans="2:11" ht="14.85" customHeight="1">
      <c r="B37" s="1260"/>
      <c r="C37" s="392" t="s">
        <v>33</v>
      </c>
      <c r="D37" s="454" t="s">
        <v>262</v>
      </c>
      <c r="E37" s="454">
        <v>1</v>
      </c>
      <c r="F37" s="454"/>
      <c r="G37" s="454" t="s">
        <v>262</v>
      </c>
      <c r="H37" s="454" t="s">
        <v>262</v>
      </c>
      <c r="I37" s="393" t="s">
        <v>649</v>
      </c>
      <c r="J37" s="991" t="s">
        <v>1072</v>
      </c>
      <c r="K37" s="455"/>
    </row>
    <row r="38" spans="2:11" ht="14.85" customHeight="1">
      <c r="B38" s="1260"/>
      <c r="C38" s="380" t="s">
        <v>34</v>
      </c>
      <c r="D38" s="456" t="s">
        <v>262</v>
      </c>
      <c r="E38" s="456">
        <v>12</v>
      </c>
      <c r="F38" s="456"/>
      <c r="G38" s="456"/>
      <c r="H38" s="456" t="s">
        <v>262</v>
      </c>
      <c r="I38" s="415" t="s">
        <v>315</v>
      </c>
      <c r="J38" s="991" t="s">
        <v>650</v>
      </c>
      <c r="K38" s="457"/>
    </row>
    <row r="39" spans="2:11" ht="14.85" customHeight="1">
      <c r="B39" s="1260"/>
      <c r="C39" s="392" t="s">
        <v>35</v>
      </c>
      <c r="D39" s="454"/>
      <c r="E39" s="454"/>
      <c r="F39" s="454" t="s">
        <v>262</v>
      </c>
      <c r="G39" s="454" t="s">
        <v>262</v>
      </c>
      <c r="H39" s="454" t="s">
        <v>262</v>
      </c>
      <c r="I39" s="393" t="s">
        <v>316</v>
      </c>
      <c r="J39" s="991" t="s">
        <v>1079</v>
      </c>
      <c r="K39" s="455"/>
    </row>
    <row r="40" spans="2:11" ht="14.85" customHeight="1">
      <c r="B40" s="1260"/>
      <c r="C40" s="380" t="s">
        <v>36</v>
      </c>
      <c r="D40" s="456"/>
      <c r="E40" s="456"/>
      <c r="F40" s="456"/>
      <c r="G40" s="456"/>
      <c r="H40" s="456" t="s">
        <v>262</v>
      </c>
      <c r="I40" s="415" t="s">
        <v>317</v>
      </c>
      <c r="J40" s="991" t="s">
        <v>651</v>
      </c>
      <c r="K40" s="457"/>
    </row>
    <row r="41" spans="2:11" ht="14.85" customHeight="1">
      <c r="B41" s="1261"/>
      <c r="C41" s="459" t="s">
        <v>37</v>
      </c>
      <c r="D41" s="460"/>
      <c r="E41" s="460"/>
      <c r="F41" s="460"/>
      <c r="G41" s="460"/>
      <c r="H41" s="460"/>
      <c r="I41" s="477"/>
      <c r="J41" s="477"/>
      <c r="K41" s="461"/>
    </row>
    <row r="42" spans="2:11" ht="14.85" customHeight="1">
      <c r="B42" s="1259" t="s">
        <v>38</v>
      </c>
      <c r="C42" s="397" t="s">
        <v>39</v>
      </c>
      <c r="D42" s="452"/>
      <c r="E42" s="462"/>
      <c r="F42" s="462"/>
      <c r="G42" s="462"/>
      <c r="H42" s="452"/>
      <c r="I42" s="475"/>
      <c r="J42" s="986"/>
      <c r="K42" s="453"/>
    </row>
    <row r="43" spans="2:11" ht="14.85" customHeight="1">
      <c r="B43" s="1260"/>
      <c r="C43" s="437" t="s">
        <v>40</v>
      </c>
      <c r="D43" s="454" t="s">
        <v>262</v>
      </c>
      <c r="E43" s="456">
        <v>11</v>
      </c>
      <c r="F43" s="456"/>
      <c r="G43" s="456"/>
      <c r="H43" s="454"/>
      <c r="I43" s="393" t="s">
        <v>1549</v>
      </c>
      <c r="J43" s="415" t="s">
        <v>1550</v>
      </c>
      <c r="K43" s="455"/>
    </row>
    <row r="44" spans="2:11" ht="14.85" customHeight="1">
      <c r="B44" s="1260"/>
      <c r="C44" s="380" t="s">
        <v>41</v>
      </c>
      <c r="D44" s="456"/>
      <c r="E44" s="456"/>
      <c r="F44" s="456"/>
      <c r="G44" s="456"/>
      <c r="H44" s="456"/>
      <c r="I44" s="415"/>
      <c r="J44" s="415"/>
      <c r="K44" s="457"/>
    </row>
    <row r="45" spans="2:11" ht="14.85" customHeight="1">
      <c r="B45" s="1260"/>
      <c r="C45" s="380" t="s">
        <v>42</v>
      </c>
      <c r="D45" s="456"/>
      <c r="E45" s="456"/>
      <c r="F45" s="456"/>
      <c r="G45" s="456"/>
      <c r="H45" s="456" t="s">
        <v>262</v>
      </c>
      <c r="I45" s="415" t="s">
        <v>318</v>
      </c>
      <c r="J45" s="991" t="s">
        <v>652</v>
      </c>
      <c r="K45" s="457"/>
    </row>
    <row r="46" spans="2:11" ht="14.85" customHeight="1">
      <c r="B46" s="1260"/>
      <c r="C46" s="380" t="s">
        <v>43</v>
      </c>
      <c r="D46" s="407" t="s">
        <v>262</v>
      </c>
      <c r="E46" s="407">
        <v>12</v>
      </c>
      <c r="F46" s="407"/>
      <c r="G46" s="407"/>
      <c r="H46" s="456"/>
      <c r="I46" s="415" t="s">
        <v>773</v>
      </c>
      <c r="J46" s="991" t="s">
        <v>774</v>
      </c>
      <c r="K46" s="457"/>
    </row>
    <row r="47" spans="2:11" ht="14.85" customHeight="1">
      <c r="B47" s="1260"/>
      <c r="C47" s="392" t="s">
        <v>44</v>
      </c>
      <c r="D47" s="454" t="s">
        <v>262</v>
      </c>
      <c r="E47" s="454">
        <v>12</v>
      </c>
      <c r="F47" s="454" t="s">
        <v>262</v>
      </c>
      <c r="G47" s="454" t="s">
        <v>262</v>
      </c>
      <c r="H47" s="454" t="s">
        <v>262</v>
      </c>
      <c r="I47" s="393" t="s">
        <v>319</v>
      </c>
      <c r="J47" s="991" t="s">
        <v>1125</v>
      </c>
      <c r="K47" s="455"/>
    </row>
    <row r="48" spans="2:11" ht="14.85" customHeight="1">
      <c r="B48" s="1260"/>
      <c r="C48" s="392" t="s">
        <v>45</v>
      </c>
      <c r="D48" s="454"/>
      <c r="E48" s="454"/>
      <c r="F48" s="454"/>
      <c r="G48" s="454"/>
      <c r="H48" s="454" t="s">
        <v>262</v>
      </c>
      <c r="I48" s="393" t="s">
        <v>776</v>
      </c>
      <c r="J48" s="991" t="s">
        <v>1126</v>
      </c>
      <c r="K48" s="455"/>
    </row>
    <row r="49" spans="2:11" ht="14.85" customHeight="1">
      <c r="B49" s="1260"/>
      <c r="C49" s="381" t="s">
        <v>46</v>
      </c>
      <c r="D49" s="454"/>
      <c r="E49" s="456"/>
      <c r="F49" s="456"/>
      <c r="G49" s="456"/>
      <c r="H49" s="454" t="s">
        <v>262</v>
      </c>
      <c r="I49" s="393" t="s">
        <v>1082</v>
      </c>
      <c r="J49" s="991" t="s">
        <v>1083</v>
      </c>
      <c r="K49" s="455"/>
    </row>
    <row r="50" spans="2:11" ht="14.85" customHeight="1">
      <c r="B50" s="1260"/>
      <c r="C50" s="392" t="s">
        <v>47</v>
      </c>
      <c r="D50" s="454"/>
      <c r="E50" s="454"/>
      <c r="F50" s="454"/>
      <c r="G50" s="454"/>
      <c r="H50" s="454"/>
      <c r="I50" s="393" t="s">
        <v>781</v>
      </c>
      <c r="J50" s="991" t="s">
        <v>1108</v>
      </c>
      <c r="K50" s="455"/>
    </row>
    <row r="51" spans="2:11" ht="14.85" customHeight="1">
      <c r="B51" s="1260"/>
      <c r="C51" s="380" t="s">
        <v>48</v>
      </c>
      <c r="D51" s="456"/>
      <c r="E51" s="456"/>
      <c r="F51" s="456" t="s">
        <v>642</v>
      </c>
      <c r="G51" s="456"/>
      <c r="H51" s="456" t="s">
        <v>262</v>
      </c>
      <c r="I51" s="415" t="s">
        <v>320</v>
      </c>
      <c r="J51" s="991" t="s">
        <v>782</v>
      </c>
      <c r="K51" s="457"/>
    </row>
    <row r="52" spans="2:11" ht="14.85" customHeight="1">
      <c r="B52" s="1260"/>
      <c r="C52" s="437" t="s">
        <v>49</v>
      </c>
      <c r="D52" s="381" t="s">
        <v>262</v>
      </c>
      <c r="E52" s="381">
        <v>12</v>
      </c>
      <c r="F52" s="381"/>
      <c r="G52" s="381"/>
      <c r="H52" s="381"/>
      <c r="I52" s="415" t="s">
        <v>1599</v>
      </c>
      <c r="J52" s="995" t="s">
        <v>1118</v>
      </c>
      <c r="K52" s="381"/>
    </row>
    <row r="53" spans="2:11" ht="14.85" customHeight="1">
      <c r="B53" s="1261"/>
      <c r="C53" s="459" t="s">
        <v>50</v>
      </c>
      <c r="D53" s="478" t="s">
        <v>262</v>
      </c>
      <c r="E53" s="478">
        <v>12</v>
      </c>
      <c r="F53" s="478"/>
      <c r="G53" s="478"/>
      <c r="H53" s="420"/>
      <c r="I53" s="422" t="s">
        <v>1603</v>
      </c>
      <c r="J53" s="996" t="s">
        <v>1604</v>
      </c>
      <c r="K53" s="387"/>
    </row>
    <row r="54" spans="2:11" ht="14.85" customHeight="1">
      <c r="B54" s="1259" t="s">
        <v>51</v>
      </c>
      <c r="C54" s="463" t="s">
        <v>52</v>
      </c>
      <c r="D54" s="371" t="s">
        <v>262</v>
      </c>
      <c r="E54" s="371">
        <v>2</v>
      </c>
      <c r="F54" s="371"/>
      <c r="G54" s="371"/>
      <c r="H54" s="469" t="s">
        <v>262</v>
      </c>
      <c r="I54" s="372" t="s">
        <v>691</v>
      </c>
      <c r="J54" s="997" t="s">
        <v>1128</v>
      </c>
      <c r="K54" s="371"/>
    </row>
    <row r="55" spans="2:11" ht="14.85" customHeight="1">
      <c r="B55" s="1260"/>
      <c r="C55" s="380" t="s">
        <v>53</v>
      </c>
      <c r="D55" s="407" t="s">
        <v>262</v>
      </c>
      <c r="E55" s="407">
        <v>12</v>
      </c>
      <c r="F55" s="407"/>
      <c r="G55" s="407"/>
      <c r="H55" s="456" t="s">
        <v>262</v>
      </c>
      <c r="I55" s="415" t="s">
        <v>1895</v>
      </c>
      <c r="J55" s="991" t="s">
        <v>653</v>
      </c>
      <c r="K55" s="456" t="s">
        <v>262</v>
      </c>
    </row>
    <row r="56" spans="2:11" ht="14.85" customHeight="1">
      <c r="B56" s="1260"/>
      <c r="C56" s="1321" t="s">
        <v>54</v>
      </c>
      <c r="D56" s="454" t="s">
        <v>262</v>
      </c>
      <c r="E56" s="454">
        <v>2</v>
      </c>
      <c r="F56" s="454"/>
      <c r="G56" s="454"/>
      <c r="H56" s="454" t="s">
        <v>262</v>
      </c>
      <c r="I56" s="393" t="s">
        <v>654</v>
      </c>
      <c r="J56" s="991" t="s">
        <v>1138</v>
      </c>
      <c r="K56" s="464"/>
    </row>
    <row r="57" spans="2:11" ht="14.85" customHeight="1">
      <c r="B57" s="1260"/>
      <c r="C57" s="1320"/>
      <c r="D57" s="454" t="s">
        <v>262</v>
      </c>
      <c r="E57" s="454">
        <v>2</v>
      </c>
      <c r="F57" s="454"/>
      <c r="G57" s="454" t="s">
        <v>262</v>
      </c>
      <c r="H57" s="454" t="s">
        <v>262</v>
      </c>
      <c r="I57" s="393" t="s">
        <v>1139</v>
      </c>
      <c r="J57" s="991" t="s">
        <v>1140</v>
      </c>
      <c r="K57" s="464"/>
    </row>
    <row r="58" spans="2:11" ht="14.85" customHeight="1">
      <c r="B58" s="1260"/>
      <c r="C58" s="392" t="s">
        <v>55</v>
      </c>
      <c r="D58" s="454"/>
      <c r="E58" s="454"/>
      <c r="F58" s="454"/>
      <c r="G58" s="454" t="s">
        <v>262</v>
      </c>
      <c r="H58" s="454" t="s">
        <v>262</v>
      </c>
      <c r="I58" s="393" t="s">
        <v>321</v>
      </c>
      <c r="J58" s="991" t="s">
        <v>1221</v>
      </c>
      <c r="K58" s="455"/>
    </row>
    <row r="59" spans="2:11" ht="14.85" customHeight="1">
      <c r="B59" s="1260"/>
      <c r="C59" s="392" t="s">
        <v>56</v>
      </c>
      <c r="D59" s="454" t="s">
        <v>262</v>
      </c>
      <c r="E59" s="454">
        <v>4</v>
      </c>
      <c r="F59" s="454" t="s">
        <v>262</v>
      </c>
      <c r="G59" s="454" t="s">
        <v>262</v>
      </c>
      <c r="H59" s="454" t="s">
        <v>262</v>
      </c>
      <c r="I59" s="393" t="s">
        <v>655</v>
      </c>
      <c r="J59" s="991" t="s">
        <v>1148</v>
      </c>
      <c r="K59" s="455"/>
    </row>
    <row r="60" spans="2:11" ht="14.85" customHeight="1">
      <c r="B60" s="1260"/>
      <c r="C60" s="392" t="s">
        <v>57</v>
      </c>
      <c r="D60" s="454" t="s">
        <v>262</v>
      </c>
      <c r="E60" s="454">
        <v>2</v>
      </c>
      <c r="F60" s="454"/>
      <c r="G60" s="454"/>
      <c r="H60" s="454" t="s">
        <v>262</v>
      </c>
      <c r="I60" s="393" t="s">
        <v>322</v>
      </c>
      <c r="J60" s="991" t="s">
        <v>1647</v>
      </c>
      <c r="K60" s="455"/>
    </row>
    <row r="61" spans="2:11" s="465" customFormat="1" ht="14.85" customHeight="1">
      <c r="B61" s="1260"/>
      <c r="C61" s="1321" t="s">
        <v>58</v>
      </c>
      <c r="D61" s="454" t="s">
        <v>262</v>
      </c>
      <c r="E61" s="454">
        <v>10</v>
      </c>
      <c r="F61" s="454"/>
      <c r="G61" s="454"/>
      <c r="H61" s="454" t="s">
        <v>262</v>
      </c>
      <c r="I61" s="393" t="s">
        <v>323</v>
      </c>
      <c r="J61" s="991" t="s">
        <v>1155</v>
      </c>
      <c r="K61" s="454" t="s">
        <v>262</v>
      </c>
    </row>
    <row r="62" spans="2:11" s="465" customFormat="1" ht="14.85" customHeight="1">
      <c r="B62" s="1260"/>
      <c r="C62" s="1320"/>
      <c r="D62" s="454" t="s">
        <v>262</v>
      </c>
      <c r="E62" s="454">
        <v>1</v>
      </c>
      <c r="F62" s="454"/>
      <c r="G62" s="454" t="s">
        <v>642</v>
      </c>
      <c r="H62" s="454"/>
      <c r="I62" s="393" t="s">
        <v>1156</v>
      </c>
      <c r="J62" s="991" t="s">
        <v>1157</v>
      </c>
      <c r="K62" s="454"/>
    </row>
    <row r="63" spans="2:11" ht="14.85" customHeight="1">
      <c r="B63" s="1260"/>
      <c r="C63" s="392" t="s">
        <v>59</v>
      </c>
      <c r="D63" s="454"/>
      <c r="E63" s="454"/>
      <c r="F63" s="454" t="s">
        <v>262</v>
      </c>
      <c r="G63" s="454"/>
      <c r="H63" s="454" t="s">
        <v>262</v>
      </c>
      <c r="I63" s="393" t="s">
        <v>1653</v>
      </c>
      <c r="J63" s="991" t="s">
        <v>1166</v>
      </c>
      <c r="K63" s="455"/>
    </row>
    <row r="64" spans="2:11" ht="14.85" customHeight="1">
      <c r="B64" s="1260"/>
      <c r="C64" s="380" t="s">
        <v>60</v>
      </c>
      <c r="D64" s="410" t="s">
        <v>262</v>
      </c>
      <c r="E64" s="410">
        <v>3</v>
      </c>
      <c r="F64" s="410" t="s">
        <v>262</v>
      </c>
      <c r="G64" s="410"/>
      <c r="H64" s="454" t="s">
        <v>262</v>
      </c>
      <c r="I64" s="393" t="s">
        <v>324</v>
      </c>
      <c r="J64" s="991" t="s">
        <v>1168</v>
      </c>
      <c r="K64" s="455"/>
    </row>
    <row r="65" spans="2:14" ht="14.85" customHeight="1">
      <c r="B65" s="1260"/>
      <c r="C65" s="392" t="s">
        <v>61</v>
      </c>
      <c r="D65" s="454"/>
      <c r="E65" s="454"/>
      <c r="F65" s="454"/>
      <c r="G65" s="454"/>
      <c r="H65" s="454" t="s">
        <v>262</v>
      </c>
      <c r="I65" s="393" t="s">
        <v>325</v>
      </c>
      <c r="J65" s="991" t="s">
        <v>1172</v>
      </c>
      <c r="K65" s="455"/>
    </row>
    <row r="66" spans="2:14" ht="14.85" customHeight="1">
      <c r="B66" s="1260"/>
      <c r="C66" s="392" t="s">
        <v>62</v>
      </c>
      <c r="D66" s="407" t="s">
        <v>262</v>
      </c>
      <c r="E66" s="407">
        <v>1</v>
      </c>
      <c r="F66" s="407" t="s">
        <v>262</v>
      </c>
      <c r="G66" s="407"/>
      <c r="H66" s="454" t="s">
        <v>262</v>
      </c>
      <c r="I66" s="393" t="s">
        <v>326</v>
      </c>
      <c r="J66" s="991" t="s">
        <v>1174</v>
      </c>
      <c r="K66" s="455"/>
    </row>
    <row r="67" spans="2:14" ht="14.85" customHeight="1">
      <c r="B67" s="1260"/>
      <c r="C67" s="392" t="s">
        <v>63</v>
      </c>
      <c r="D67" s="454" t="s">
        <v>642</v>
      </c>
      <c r="E67" s="454">
        <v>2</v>
      </c>
      <c r="F67" s="454"/>
      <c r="G67" s="454"/>
      <c r="H67" s="454" t="s">
        <v>262</v>
      </c>
      <c r="I67" s="393" t="s">
        <v>1666</v>
      </c>
      <c r="J67" s="987" t="s">
        <v>1667</v>
      </c>
      <c r="K67" s="455"/>
    </row>
    <row r="68" spans="2:14" ht="14.85" customHeight="1">
      <c r="B68" s="1260"/>
      <c r="C68" s="392" t="s">
        <v>64</v>
      </c>
      <c r="D68" s="454" t="s">
        <v>262</v>
      </c>
      <c r="E68" s="454">
        <v>2</v>
      </c>
      <c r="F68" s="454"/>
      <c r="G68" s="454"/>
      <c r="H68" s="454"/>
      <c r="I68" s="393" t="s">
        <v>805</v>
      </c>
      <c r="J68" s="393" t="s">
        <v>806</v>
      </c>
      <c r="K68" s="455"/>
    </row>
    <row r="69" spans="2:14" ht="14.85" customHeight="1">
      <c r="B69" s="1260"/>
      <c r="C69" s="392" t="s">
        <v>65</v>
      </c>
      <c r="D69" s="454" t="s">
        <v>262</v>
      </c>
      <c r="E69" s="454">
        <v>1</v>
      </c>
      <c r="F69" s="454"/>
      <c r="G69" s="454"/>
      <c r="H69" s="454" t="s">
        <v>262</v>
      </c>
      <c r="I69" s="393" t="s">
        <v>1189</v>
      </c>
      <c r="J69" s="998" t="s">
        <v>1190</v>
      </c>
      <c r="K69" s="392"/>
    </row>
    <row r="70" spans="2:14" ht="14.85" customHeight="1">
      <c r="B70" s="1261"/>
      <c r="C70" s="399" t="s">
        <v>66</v>
      </c>
      <c r="D70" s="399"/>
      <c r="E70" s="399"/>
      <c r="F70" s="399"/>
      <c r="G70" s="399"/>
      <c r="H70" s="399"/>
      <c r="I70" s="471" t="s">
        <v>1191</v>
      </c>
      <c r="J70" s="999" t="s">
        <v>1192</v>
      </c>
      <c r="K70" s="399"/>
    </row>
    <row r="71" spans="2:14" ht="14.85" customHeight="1">
      <c r="B71" s="1280" t="s">
        <v>127</v>
      </c>
      <c r="C71" s="1281"/>
      <c r="D71" s="429">
        <f>COUNTA(D5:D70)</f>
        <v>40</v>
      </c>
      <c r="E71" s="429">
        <f>COUNTA(E5:E70)</f>
        <v>40</v>
      </c>
      <c r="F71" s="429">
        <f t="shared" ref="F71:G71" si="0">COUNTA(F5:F70)</f>
        <v>19</v>
      </c>
      <c r="G71" s="429">
        <f t="shared" si="0"/>
        <v>15</v>
      </c>
      <c r="H71" s="429">
        <f t="shared" ref="H71" si="1">COUNTIF(H5:H70,"○")</f>
        <v>44</v>
      </c>
      <c r="I71" s="466"/>
      <c r="J71" s="467">
        <f>COUNTA(J5:J70)</f>
        <v>58</v>
      </c>
      <c r="K71" s="429">
        <f>COUNTIF(K5:K70,"○")</f>
        <v>3</v>
      </c>
      <c r="L71" s="468"/>
      <c r="M71" s="468"/>
      <c r="N71" s="317"/>
    </row>
    <row r="72" spans="2:14" ht="6" customHeight="1">
      <c r="L72" s="317"/>
      <c r="M72" s="317"/>
    </row>
  </sheetData>
  <mergeCells count="17">
    <mergeCell ref="H3:J4"/>
    <mergeCell ref="D3:E3"/>
    <mergeCell ref="C19:C20"/>
    <mergeCell ref="C56:C57"/>
    <mergeCell ref="J1:K1"/>
    <mergeCell ref="B71:C71"/>
    <mergeCell ref="K3:K4"/>
    <mergeCell ref="B5:C5"/>
    <mergeCell ref="B6:B18"/>
    <mergeCell ref="B19:B41"/>
    <mergeCell ref="B42:B53"/>
    <mergeCell ref="B54:B70"/>
    <mergeCell ref="F3:F4"/>
    <mergeCell ref="G3:G4"/>
    <mergeCell ref="B2:C4"/>
    <mergeCell ref="D2:K2"/>
    <mergeCell ref="C61:C62"/>
  </mergeCells>
  <phoneticPr fontId="4"/>
  <dataValidations count="1">
    <dataValidation type="list" allowBlank="1" showInputMessage="1" showErrorMessage="1" sqref="F10:G10 D10 F16:G16 D16 F25:G25 D25 F46:G46 D46 F53:G53 D53 F55:G55 D55 D64 F64:G64 F66:G66 D66" xr:uid="{D9EA0EA4-6EB4-4886-8D21-D11CBD634D68}">
      <formula1>"○"</formula1>
    </dataValidation>
  </dataValidations>
  <hyperlinks>
    <hyperlink ref="J10" r:id="rId1" xr:uid="{00000000-0004-0000-0800-000000000000}"/>
    <hyperlink ref="J16" r:id="rId2" xr:uid="{00000000-0004-0000-0800-000001000000}"/>
    <hyperlink ref="J45" r:id="rId3" xr:uid="{00000000-0004-0000-0800-000003000000}"/>
    <hyperlink ref="J46" r:id="rId4" xr:uid="{00000000-0004-0000-0800-000004000000}"/>
    <hyperlink ref="J51" r:id="rId5" xr:uid="{00000000-0004-0000-0800-000005000000}"/>
    <hyperlink ref="J55" r:id="rId6" xr:uid="{00000000-0004-0000-0800-000006000000}"/>
    <hyperlink ref="J25" r:id="rId7" xr:uid="{00000000-0004-0000-0800-000015000000}"/>
    <hyperlink ref="J50" r:id="rId8" xr:uid="{00000000-0004-0000-0800-000021000000}"/>
    <hyperlink ref="J48" r:id="rId9" xr:uid="{00000000-0004-0000-0800-000024000000}"/>
    <hyperlink ref="J64" r:id="rId10" xr:uid="{00000000-0004-0000-0800-00002D000000}"/>
    <hyperlink ref="J66" r:id="rId11" xr:uid="{00000000-0004-0000-0800-00002F000000}"/>
    <hyperlink ref="J23" r:id="rId12" xr:uid="{F6B40C13-CFDC-471D-8354-96A2BF165B34}"/>
    <hyperlink ref="J5" r:id="rId13" xr:uid="{45E3C522-9D8C-4430-8688-7F5A98104B6A}"/>
    <hyperlink ref="J6" r:id="rId14" display="http://www.city.kawaguchi.lg.jp/kbn/68050092/68050092.html" xr:uid="{F15A6643-FF51-47DA-833B-37B0F262C28B}"/>
    <hyperlink ref="J7" r:id="rId15" xr:uid="{BD35DB1D-6A6C-409B-AC26-45DF8A8B79B5}"/>
    <hyperlink ref="J8" r:id="rId16" xr:uid="{08D76818-E7CD-4551-BAFF-9FDF5B91D497}"/>
    <hyperlink ref="J9" r:id="rId17" xr:uid="{5E4A3136-8B4D-44E7-88B9-0EC56B18B782}"/>
    <hyperlink ref="J11" r:id="rId18" xr:uid="{3EA76445-E330-4E35-9459-E3D684EFD537}"/>
    <hyperlink ref="J12" r:id="rId19" xr:uid="{5D5A607E-EC1B-49C7-9136-0B0A48060254}"/>
    <hyperlink ref="J13" r:id="rId20" xr:uid="{9B610C5C-18B6-4E88-A1FE-38BA7C528CB2}"/>
    <hyperlink ref="J14" r:id="rId21" xr:uid="{6D7A8D28-11B5-4E96-8365-0EDC3F75A0F4}"/>
    <hyperlink ref="J15" r:id="rId22" xr:uid="{7EDC00A5-49D5-4DE3-99CF-91229E2F4FC0}"/>
    <hyperlink ref="J18" r:id="rId23" xr:uid="{0DC91AD5-8F7C-4E78-A30D-72C308B3762B}"/>
    <hyperlink ref="J19" r:id="rId24" xr:uid="{2EAE5C54-8514-48FC-B217-08903C9E33FE}"/>
    <hyperlink ref="J21" r:id="rId25" xr:uid="{08A7C9D9-4E29-4B11-B53C-31B6B9C5698E}"/>
    <hyperlink ref="J22" r:id="rId26" xr:uid="{E395E0B8-28DA-4722-AA0D-B91BD4454155}"/>
    <hyperlink ref="J27" r:id="rId27" xr:uid="{B7EED33D-F862-45D7-85BD-EFFEF4B9799C}"/>
    <hyperlink ref="J29" r:id="rId28" xr:uid="{E0A8E3D7-6568-4E87-B9E3-6821A31AA8EC}"/>
    <hyperlink ref="J30" r:id="rId29" xr:uid="{8818509D-6FC5-4689-A33B-C6EA43D5FC1F}"/>
    <hyperlink ref="J35" r:id="rId30" xr:uid="{AF2B282F-4F63-4BA9-921C-D2C8D451223C}"/>
    <hyperlink ref="J36" r:id="rId31" xr:uid="{D00E3097-C899-4DB8-9BA0-B8F0F872E9C0}"/>
    <hyperlink ref="J38" r:id="rId32" xr:uid="{348433EC-E22E-41AD-9CD2-A7A75A356A02}"/>
    <hyperlink ref="J39" r:id="rId33" xr:uid="{B0FCDF81-47CE-4982-A3F8-30F2129DE562}"/>
    <hyperlink ref="J40" r:id="rId34" xr:uid="{D024DCBC-4EE3-4702-80C1-C0E322B35596}"/>
    <hyperlink ref="J47" r:id="rId35" xr:uid="{045D902B-9CF8-40A0-8434-4A9CEFD66836}"/>
    <hyperlink ref="J49" r:id="rId36" xr:uid="{57911801-5CE3-4F13-89B6-6C72F658A9C6}"/>
    <hyperlink ref="J52" r:id="rId37" xr:uid="{D552AD10-E0CE-4BC9-8467-0E8DA54F42A7}"/>
    <hyperlink ref="J53" r:id="rId38" xr:uid="{1FD5EC3C-EF53-4A5F-9A9A-EACC56EEA1DF}"/>
    <hyperlink ref="J54" r:id="rId39" xr:uid="{1DE7BA53-947C-4593-B34C-13E38D902008}"/>
    <hyperlink ref="J56" r:id="rId40" xr:uid="{09719233-BF04-4982-8BED-B4FDD0F58945}"/>
    <hyperlink ref="J57" r:id="rId41" xr:uid="{6203879F-07B8-4162-9393-AA70570718A3}"/>
    <hyperlink ref="J58" r:id="rId42" xr:uid="{906A5DF3-A5F0-43D1-B27F-799AB1A45AF9}"/>
    <hyperlink ref="J59" r:id="rId43" xr:uid="{424D701F-1A68-4B53-A0A8-724D603821C8}"/>
    <hyperlink ref="J60" r:id="rId44" xr:uid="{B18C7253-B014-45E0-AFFB-764FA336189C}"/>
    <hyperlink ref="J61" r:id="rId45" xr:uid="{6EB50B92-4AD6-481B-9ABB-7B8DE7171DEB}"/>
    <hyperlink ref="J63" r:id="rId46" xr:uid="{C8EA86FF-7850-4D22-A63F-AA7C0F6D40D0}"/>
    <hyperlink ref="J65" r:id="rId47" xr:uid="{1A0ADB1C-096B-44E0-9512-589BCFE3BD64}"/>
    <hyperlink ref="J70" r:id="rId48" xr:uid="{20CFED23-CB5D-4E84-9D4C-0B563A083C23}"/>
    <hyperlink ref="J37" r:id="rId49" xr:uid="{C43B20B4-E4CA-42F3-B308-D64558522324}"/>
  </hyperlinks>
  <printOptions horizontalCentered="1"/>
  <pageMargins left="0.59055118110236227" right="0.59055118110236227" top="0.59055118110236227" bottom="0.59055118110236227" header="0.31496062992125984" footer="0.31496062992125984"/>
  <pageSetup paperSize="9" scale="68" fitToHeight="0" orientation="portrait" r:id="rId50"/>
  <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１職員</vt:lpstr>
      <vt:lpstr>２設置</vt:lpstr>
      <vt:lpstr>３講座対象</vt:lpstr>
      <vt:lpstr>４講座内容</vt:lpstr>
      <vt:lpstr>５県で作成につき作業不要</vt:lpstr>
      <vt:lpstr>５内容別</vt:lpstr>
      <vt:lpstr>6(1)体制</vt:lpstr>
      <vt:lpstr>6(2)普及</vt:lpstr>
      <vt:lpstr>6(3)情報</vt:lpstr>
      <vt:lpstr>6(4)民間</vt:lpstr>
      <vt:lpstr>6(5)ボラ</vt:lpstr>
      <vt:lpstr>6(6)余裕</vt:lpstr>
      <vt:lpstr>7機会</vt:lpstr>
      <vt:lpstr>7機会(1～8)</vt:lpstr>
      <vt:lpstr>'１職員'!Print_Area</vt:lpstr>
      <vt:lpstr>'２設置'!Print_Area</vt:lpstr>
      <vt:lpstr>'３講座対象'!Print_Area</vt:lpstr>
      <vt:lpstr>'４講座内容'!Print_Area</vt:lpstr>
      <vt:lpstr>'6(1)体制'!Print_Area</vt:lpstr>
      <vt:lpstr>'6(2)普及'!Print_Area</vt:lpstr>
      <vt:lpstr>'6(3)情報'!Print_Area</vt:lpstr>
      <vt:lpstr>'6(4)民間'!Print_Area</vt:lpstr>
      <vt:lpstr>'6(5)ボラ'!Print_Area</vt:lpstr>
      <vt:lpstr>'6(6)余裕'!Print_Area</vt:lpstr>
      <vt:lpstr>'7機会'!Print_Area</vt:lpstr>
      <vt:lpstr>'7機会(1～8)'!Print_Area</vt:lpstr>
      <vt:lpstr>'7機会(1～8)'!Print_Titles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2019-02-01T05:12:19Z</dcterms:created>
  <dcterms:modified xsi:type="dcterms:W3CDTF">2021-03-08T05:59:10Z</dcterms:modified>
</cp:coreProperties>
</file>