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010_医療法人　例規\99_豊泉作業場\様式のみ＋記入例ありを合体\最終決定版\"/>
    </mc:Choice>
  </mc:AlternateContent>
  <xr:revisionPtr revIDLastSave="0" documentId="8_{391285A1-3C1F-4041-94C8-83DBB765BB6E}" xr6:coauthVersionLast="47" xr6:coauthVersionMax="47" xr10:uidLastSave="{00000000-0000-0000-0000-000000000000}"/>
  <bookViews>
    <workbookView xWindow="-120" yWindow="-120" windowWidth="29040" windowHeight="15720" xr2:uid="{E0AA3B69-CDAD-4618-AA0C-652DBC9C8512}"/>
  </bookViews>
  <sheets>
    <sheet name="設立後２年間の予算書" sheetId="18" r:id="rId1"/>
    <sheet name="予算明細書（初年度　収入）" sheetId="19" r:id="rId2"/>
    <sheet name="予算明細書（初年度　支出）" sheetId="28" r:id="rId3"/>
    <sheet name="役員報酬 (初年度)" sheetId="27" r:id="rId4"/>
    <sheet name="職員給与費内訳書（初年度）" sheetId="20" r:id="rId5"/>
    <sheet name="予算明細書（次年度　収入）" sheetId="31" r:id="rId6"/>
    <sheet name="予算明細書（次年度　支出）" sheetId="33" r:id="rId7"/>
    <sheet name="職員給与費内訳書（次年度）" sheetId="30" r:id="rId8"/>
    <sheet name="役員報酬 (次年度) " sheetId="29" r:id="rId9"/>
  </sheets>
  <definedNames>
    <definedName name="_xlnm.Print_Area" localSheetId="7">'職員給与費内訳書（次年度）'!$A$1:$AO$34</definedName>
    <definedName name="_xlnm.Print_Area" localSheetId="4">'職員給与費内訳書（初年度）'!$A$1:$AO$34</definedName>
    <definedName name="_xlnm.Print_Area" localSheetId="0">設立後２年間の予算書!$A$1:$H$39</definedName>
    <definedName name="_xlnm.Print_Area" localSheetId="6">'予算明細書（次年度　支出）'!$A$1:$G$44</definedName>
    <definedName name="_xlnm.Print_Area" localSheetId="5">'予算明細書（次年度　収入）'!$A$1:$AO$40</definedName>
    <definedName name="_xlnm.Print_Area" localSheetId="2">'予算明細書（初年度　支出）'!$A$1:$G$44</definedName>
    <definedName name="_xlnm.Print_Area" localSheetId="1">'予算明細書（初年度　収入）'!$A$1:$AO$40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8" i="31" l="1"/>
  <c r="D14" i="18"/>
  <c r="F14" i="18"/>
  <c r="AP27" i="31"/>
  <c r="D13" i="18"/>
  <c r="F13" i="18"/>
  <c r="AP23" i="31"/>
  <c r="D11" i="18"/>
  <c r="H41" i="33"/>
  <c r="D29" i="18"/>
  <c r="H40" i="33"/>
  <c r="D28" i="18"/>
  <c r="F28" i="18"/>
  <c r="H39" i="33"/>
  <c r="D27" i="18"/>
  <c r="H38" i="33"/>
  <c r="D26" i="18"/>
  <c r="H39" i="28"/>
  <c r="C27" i="18"/>
  <c r="E27" i="18"/>
  <c r="H38" i="28"/>
  <c r="C26" i="18"/>
  <c r="H41" i="28"/>
  <c r="C29" i="18"/>
  <c r="H40" i="28"/>
  <c r="C28" i="18"/>
  <c r="E28" i="18"/>
  <c r="AP23" i="19"/>
  <c r="C11" i="18"/>
  <c r="AP29" i="19"/>
  <c r="C15" i="18"/>
  <c r="E15" i="18"/>
  <c r="AP28" i="19"/>
  <c r="C14" i="18"/>
  <c r="AP27" i="19"/>
  <c r="C13" i="18"/>
  <c r="E13" i="18"/>
  <c r="AD25" i="30"/>
  <c r="AD24" i="30"/>
  <c r="H25" i="30"/>
  <c r="H24" i="30"/>
  <c r="AD25" i="20"/>
  <c r="AD24" i="20"/>
  <c r="X24" i="20"/>
  <c r="X25" i="20"/>
  <c r="H25" i="20"/>
  <c r="H24" i="20"/>
  <c r="C37" i="33"/>
  <c r="H37" i="33"/>
  <c r="C34" i="33"/>
  <c r="H34" i="33"/>
  <c r="D24" i="18"/>
  <c r="F24" i="18"/>
  <c r="C17" i="33"/>
  <c r="C12" i="33"/>
  <c r="L24" i="31"/>
  <c r="L22" i="31"/>
  <c r="L21" i="31"/>
  <c r="L19" i="31"/>
  <c r="L18" i="31"/>
  <c r="L17" i="31"/>
  <c r="AD26" i="30"/>
  <c r="H26" i="30"/>
  <c r="AD23" i="30"/>
  <c r="H23" i="30"/>
  <c r="S22" i="30"/>
  <c r="X22" i="30"/>
  <c r="AJ22" i="30"/>
  <c r="S21" i="30"/>
  <c r="X21" i="30"/>
  <c r="S23" i="30"/>
  <c r="AD20" i="30"/>
  <c r="H20" i="30"/>
  <c r="S19" i="30"/>
  <c r="X19" i="30"/>
  <c r="AJ19" i="30"/>
  <c r="S18" i="30"/>
  <c r="S20" i="30"/>
  <c r="X18" i="30"/>
  <c r="AJ18" i="30"/>
  <c r="AJ20" i="30"/>
  <c r="AD17" i="30"/>
  <c r="H17" i="30"/>
  <c r="S16" i="30"/>
  <c r="X16" i="30"/>
  <c r="AJ16" i="30"/>
  <c r="AJ17" i="30"/>
  <c r="S15" i="30"/>
  <c r="X15" i="30"/>
  <c r="AD14" i="30"/>
  <c r="H14" i="30"/>
  <c r="S13" i="30"/>
  <c r="X13" i="30"/>
  <c r="S12" i="30"/>
  <c r="X12" i="30"/>
  <c r="AD11" i="30"/>
  <c r="H11" i="30"/>
  <c r="S10" i="30"/>
  <c r="S25" i="30"/>
  <c r="X25" i="30"/>
  <c r="S9" i="30"/>
  <c r="S11" i="30"/>
  <c r="E25" i="29"/>
  <c r="E23" i="29"/>
  <c r="E26" i="29"/>
  <c r="E20" i="29"/>
  <c r="E18" i="29"/>
  <c r="E21" i="29"/>
  <c r="E15" i="29"/>
  <c r="E13" i="29"/>
  <c r="E16" i="29"/>
  <c r="E10" i="29"/>
  <c r="E35" i="29"/>
  <c r="E8" i="29"/>
  <c r="E33" i="29"/>
  <c r="D35" i="29"/>
  <c r="D33" i="29"/>
  <c r="D36" i="29"/>
  <c r="E31" i="29"/>
  <c r="D31" i="29"/>
  <c r="D26" i="29"/>
  <c r="D21" i="29"/>
  <c r="D16" i="29"/>
  <c r="D11" i="29"/>
  <c r="C33" i="28"/>
  <c r="C37" i="28"/>
  <c r="H37" i="28"/>
  <c r="C34" i="28"/>
  <c r="H34" i="28"/>
  <c r="C24" i="18"/>
  <c r="E24" i="18"/>
  <c r="C17" i="28"/>
  <c r="C12" i="28"/>
  <c r="E21" i="27"/>
  <c r="D21" i="27"/>
  <c r="E26" i="27"/>
  <c r="D26" i="27"/>
  <c r="AD26" i="20"/>
  <c r="X26" i="20"/>
  <c r="AJ22" i="20"/>
  <c r="AJ21" i="20"/>
  <c r="AJ23" i="20"/>
  <c r="AJ19" i="20"/>
  <c r="AJ18" i="20"/>
  <c r="AJ20" i="20"/>
  <c r="AJ16" i="20"/>
  <c r="AJ17" i="20"/>
  <c r="AJ15" i="20"/>
  <c r="AJ13" i="20"/>
  <c r="AJ12" i="20"/>
  <c r="AJ14" i="20"/>
  <c r="AJ10" i="20"/>
  <c r="AJ25" i="20"/>
  <c r="AJ9" i="20"/>
  <c r="AJ24" i="20"/>
  <c r="S22" i="20"/>
  <c r="S23" i="20"/>
  <c r="S21" i="20"/>
  <c r="S19" i="20"/>
  <c r="S18" i="20"/>
  <c r="S16" i="20"/>
  <c r="S15" i="20"/>
  <c r="S17" i="20"/>
  <c r="S13" i="20"/>
  <c r="S12" i="20"/>
  <c r="S10" i="20"/>
  <c r="S25" i="20"/>
  <c r="S9" i="20"/>
  <c r="S24" i="20"/>
  <c r="E35" i="27"/>
  <c r="D35" i="27"/>
  <c r="E33" i="27"/>
  <c r="D33" i="27"/>
  <c r="E31" i="27"/>
  <c r="D31" i="27"/>
  <c r="E16" i="27"/>
  <c r="D16" i="27"/>
  <c r="E11" i="27"/>
  <c r="D11" i="27"/>
  <c r="L24" i="19"/>
  <c r="AP24" i="19"/>
  <c r="C12" i="18"/>
  <c r="E12" i="18"/>
  <c r="L22" i="19"/>
  <c r="L21" i="19"/>
  <c r="L20" i="19"/>
  <c r="AP20" i="19"/>
  <c r="C10" i="18"/>
  <c r="L19" i="19"/>
  <c r="L18" i="19"/>
  <c r="L17" i="19"/>
  <c r="L16" i="19"/>
  <c r="AD23" i="20"/>
  <c r="X23" i="20"/>
  <c r="AD20" i="20"/>
  <c r="X20" i="20"/>
  <c r="S20" i="20"/>
  <c r="AD17" i="20"/>
  <c r="X17" i="20"/>
  <c r="AD14" i="20"/>
  <c r="X14" i="20"/>
  <c r="S14" i="20"/>
  <c r="AD11" i="20"/>
  <c r="X11" i="20"/>
  <c r="S11" i="20"/>
  <c r="H23" i="20"/>
  <c r="H20" i="20"/>
  <c r="H17" i="20"/>
  <c r="H14" i="20"/>
  <c r="H11" i="20"/>
  <c r="H26" i="20"/>
  <c r="L20" i="31"/>
  <c r="AP20" i="31"/>
  <c r="D10" i="18"/>
  <c r="L16" i="31"/>
  <c r="AP16" i="31"/>
  <c r="D9" i="18"/>
  <c r="L15" i="31"/>
  <c r="AP15" i="31"/>
  <c r="AJ15" i="30"/>
  <c r="S17" i="30"/>
  <c r="AJ12" i="30"/>
  <c r="E11" i="29"/>
  <c r="S14" i="30"/>
  <c r="X10" i="30"/>
  <c r="AJ10" i="30"/>
  <c r="D36" i="27"/>
  <c r="E36" i="27"/>
  <c r="AJ21" i="30"/>
  <c r="AJ23" i="30"/>
  <c r="X23" i="30"/>
  <c r="X14" i="30"/>
  <c r="AJ13" i="30"/>
  <c r="AJ14" i="30"/>
  <c r="C25" i="18"/>
  <c r="L15" i="19"/>
  <c r="L30" i="19"/>
  <c r="AP30" i="19"/>
  <c r="C43" i="28"/>
  <c r="AP16" i="19"/>
  <c r="C9" i="18"/>
  <c r="S26" i="20"/>
  <c r="F26" i="18"/>
  <c r="D25" i="18"/>
  <c r="D8" i="18"/>
  <c r="F9" i="18"/>
  <c r="E36" i="29"/>
  <c r="C33" i="33"/>
  <c r="AJ26" i="20"/>
  <c r="AP26" i="20"/>
  <c r="C9" i="28"/>
  <c r="C8" i="28"/>
  <c r="C7" i="28"/>
  <c r="H7" i="28"/>
  <c r="C23" i="18"/>
  <c r="X17" i="30"/>
  <c r="F27" i="18"/>
  <c r="F10" i="18"/>
  <c r="X20" i="30"/>
  <c r="X9" i="30"/>
  <c r="AP24" i="31"/>
  <c r="D12" i="18"/>
  <c r="F12" i="18"/>
  <c r="S24" i="30"/>
  <c r="AJ11" i="20"/>
  <c r="X24" i="30"/>
  <c r="X26" i="30"/>
  <c r="S26" i="30"/>
  <c r="H43" i="28"/>
  <c r="C42" i="28"/>
  <c r="X11" i="30"/>
  <c r="AJ9" i="30"/>
  <c r="F8" i="18"/>
  <c r="F25" i="18"/>
  <c r="F11" i="18"/>
  <c r="F29" i="18"/>
  <c r="C8" i="18"/>
  <c r="E9" i="18"/>
  <c r="AJ25" i="30"/>
  <c r="C16" i="18"/>
  <c r="E8" i="18"/>
  <c r="E11" i="18"/>
  <c r="E14" i="18"/>
  <c r="E26" i="18"/>
  <c r="E29" i="18"/>
  <c r="E10" i="18"/>
  <c r="E23" i="18"/>
  <c r="E25" i="18"/>
  <c r="H42" i="28"/>
  <c r="C30" i="18"/>
  <c r="L29" i="31"/>
  <c r="AJ24" i="30"/>
  <c r="AJ26" i="30"/>
  <c r="AP26" i="30"/>
  <c r="C9" i="33"/>
  <c r="C8" i="33"/>
  <c r="C7" i="33"/>
  <c r="H7" i="33"/>
  <c r="D23" i="18"/>
  <c r="AJ11" i="30"/>
  <c r="F23" i="18"/>
  <c r="AP29" i="31"/>
  <c r="D15" i="18"/>
  <c r="L30" i="31"/>
  <c r="AP30" i="31"/>
  <c r="C43" i="33"/>
  <c r="E30" i="18"/>
  <c r="C31" i="18"/>
  <c r="H43" i="33"/>
  <c r="C42" i="33"/>
  <c r="H42" i="33"/>
  <c r="D30" i="18"/>
  <c r="F15" i="18"/>
  <c r="D16" i="18"/>
  <c r="F30" i="18"/>
  <c r="D31" i="18"/>
</calcChain>
</file>

<file path=xl/sharedStrings.xml><?xml version="1.0" encoding="utf-8"?>
<sst xmlns="http://schemas.openxmlformats.org/spreadsheetml/2006/main" count="563" uniqueCount="197">
  <si>
    <t>（作成上の注意）</t>
    <rPh sb="1" eb="4">
      <t>サクセイジョウ</t>
    </rPh>
    <rPh sb="5" eb="7">
      <t>チュウイ</t>
    </rPh>
    <phoneticPr fontId="3"/>
  </si>
  <si>
    <t>科　　　　　　目</t>
    <rPh sb="0" eb="1">
      <t>カ</t>
    </rPh>
    <rPh sb="7" eb="8">
      <t>メ</t>
    </rPh>
    <phoneticPr fontId="3"/>
  </si>
  <si>
    <t>医業収入</t>
    <rPh sb="0" eb="1">
      <t>イ</t>
    </rPh>
    <rPh sb="1" eb="2">
      <t>ギョウ</t>
    </rPh>
    <rPh sb="2" eb="3">
      <t>オサム</t>
    </rPh>
    <rPh sb="3" eb="4">
      <t>イリ</t>
    </rPh>
    <phoneticPr fontId="3"/>
  </si>
  <si>
    <t>入院収入</t>
    <rPh sb="0" eb="1">
      <t>イリ</t>
    </rPh>
    <rPh sb="1" eb="2">
      <t>イン</t>
    </rPh>
    <rPh sb="2" eb="3">
      <t>オサム</t>
    </rPh>
    <rPh sb="3" eb="4">
      <t>イリ</t>
    </rPh>
    <phoneticPr fontId="3"/>
  </si>
  <si>
    <t>外来収入</t>
    <rPh sb="0" eb="2">
      <t>ガイライ</t>
    </rPh>
    <rPh sb="2" eb="3">
      <t>オサム</t>
    </rPh>
    <rPh sb="3" eb="4">
      <t>イリ</t>
    </rPh>
    <phoneticPr fontId="3"/>
  </si>
  <si>
    <t>その他</t>
    <rPh sb="2" eb="3">
      <t>タ</t>
    </rPh>
    <phoneticPr fontId="3"/>
  </si>
  <si>
    <t>医業外収入</t>
    <rPh sb="0" eb="2">
      <t>イギョウ</t>
    </rPh>
    <rPh sb="2" eb="3">
      <t>ガイ</t>
    </rPh>
    <rPh sb="3" eb="5">
      <t>シュウニュウ</t>
    </rPh>
    <phoneticPr fontId="3"/>
  </si>
  <si>
    <t>借入金</t>
    <rPh sb="0" eb="3">
      <t>カリイレキン</t>
    </rPh>
    <phoneticPr fontId="3"/>
  </si>
  <si>
    <t>前年度繰越金</t>
    <rPh sb="0" eb="3">
      <t>ゼンネンド</t>
    </rPh>
    <rPh sb="3" eb="6">
      <t>クリコシキン</t>
    </rPh>
    <phoneticPr fontId="3"/>
  </si>
  <si>
    <t>（単位：千円）</t>
    <rPh sb="1" eb="3">
      <t>タンイ</t>
    </rPh>
    <rPh sb="4" eb="6">
      <t>センエン</t>
    </rPh>
    <phoneticPr fontId="3"/>
  </si>
  <si>
    <t>合　　　　　　計</t>
    <rPh sb="0" eb="1">
      <t>ゴウ</t>
    </rPh>
    <rPh sb="7" eb="8">
      <t>ケイ</t>
    </rPh>
    <phoneticPr fontId="3"/>
  </si>
  <si>
    <t>拠出金等</t>
    <rPh sb="0" eb="3">
      <t>キョシュツキン</t>
    </rPh>
    <rPh sb="3" eb="4">
      <t>トウ</t>
    </rPh>
    <phoneticPr fontId="3"/>
  </si>
  <si>
    <t>１　日　平　均</t>
    <rPh sb="2" eb="3">
      <t>ニチ</t>
    </rPh>
    <rPh sb="4" eb="5">
      <t>ヒラ</t>
    </rPh>
    <rPh sb="6" eb="7">
      <t>タモツ</t>
    </rPh>
    <phoneticPr fontId="3"/>
  </si>
  <si>
    <t>入　院　患　者　数</t>
    <rPh sb="0" eb="1">
      <t>イリ</t>
    </rPh>
    <rPh sb="2" eb="3">
      <t>イン</t>
    </rPh>
    <rPh sb="4" eb="5">
      <t>ワズラ</t>
    </rPh>
    <rPh sb="6" eb="7">
      <t>シャ</t>
    </rPh>
    <rPh sb="8" eb="9">
      <t>スウ</t>
    </rPh>
    <phoneticPr fontId="3"/>
  </si>
  <si>
    <t>人</t>
    <rPh sb="0" eb="1">
      <t>ニン</t>
    </rPh>
    <phoneticPr fontId="3"/>
  </si>
  <si>
    <t>外　来　患　者　数</t>
    <rPh sb="0" eb="1">
      <t>ソト</t>
    </rPh>
    <rPh sb="2" eb="3">
      <t>ライ</t>
    </rPh>
    <rPh sb="4" eb="5">
      <t>ワズラ</t>
    </rPh>
    <rPh sb="6" eb="7">
      <t>シャ</t>
    </rPh>
    <rPh sb="8" eb="9">
      <t>カズ</t>
    </rPh>
    <phoneticPr fontId="3"/>
  </si>
  <si>
    <t>　　　３．初年度の月数に注意すること。</t>
    <rPh sb="5" eb="8">
      <t>ショネンド</t>
    </rPh>
    <rPh sb="9" eb="11">
      <t>ツキスウ</t>
    </rPh>
    <rPh sb="12" eb="14">
      <t>チュウイ</t>
    </rPh>
    <phoneticPr fontId="3"/>
  </si>
  <si>
    <t>（収　　入）</t>
    <rPh sb="1" eb="2">
      <t>オサム</t>
    </rPh>
    <rPh sb="4" eb="5">
      <t>イリ</t>
    </rPh>
    <phoneticPr fontId="3"/>
  </si>
  <si>
    <t>金　　　額（千円）</t>
    <rPh sb="0" eb="1">
      <t>キン</t>
    </rPh>
    <rPh sb="4" eb="5">
      <t>ガク</t>
    </rPh>
    <rPh sb="6" eb="7">
      <t>セン</t>
    </rPh>
    <rPh sb="7" eb="8">
      <t>エン</t>
    </rPh>
    <phoneticPr fontId="3"/>
  </si>
  <si>
    <t>内　　　容　　　説　　　明</t>
    <rPh sb="0" eb="1">
      <t>ウチ</t>
    </rPh>
    <rPh sb="4" eb="5">
      <t>カタチ</t>
    </rPh>
    <rPh sb="8" eb="9">
      <t>セツ</t>
    </rPh>
    <rPh sb="12" eb="13">
      <t>メイ</t>
    </rPh>
    <phoneticPr fontId="3"/>
  </si>
  <si>
    <t>自費収入</t>
    <rPh sb="0" eb="2">
      <t>ジヒ</t>
    </rPh>
    <rPh sb="2" eb="4">
      <t>シュウニュウ</t>
    </rPh>
    <phoneticPr fontId="3"/>
  </si>
  <si>
    <t>社会保険等収入</t>
    <rPh sb="0" eb="2">
      <t>シャカイ</t>
    </rPh>
    <rPh sb="2" eb="4">
      <t>ホケン</t>
    </rPh>
    <rPh sb="4" eb="5">
      <t>トウ</t>
    </rPh>
    <rPh sb="5" eb="7">
      <t>シュウニュウ</t>
    </rPh>
    <phoneticPr fontId="3"/>
  </si>
  <si>
    <t>室料差額収入</t>
    <rPh sb="0" eb="2">
      <t>シツリョウ</t>
    </rPh>
    <rPh sb="2" eb="4">
      <t>サガク</t>
    </rPh>
    <rPh sb="4" eb="6">
      <t>シュウニュウ</t>
    </rPh>
    <phoneticPr fontId="3"/>
  </si>
  <si>
    <t>集団検診料、診断書発行料等</t>
    <rPh sb="0" eb="2">
      <t>シュウダン</t>
    </rPh>
    <rPh sb="2" eb="5">
      <t>ケンシンリョウ</t>
    </rPh>
    <rPh sb="6" eb="9">
      <t>シンダンショ</t>
    </rPh>
    <rPh sb="9" eb="11">
      <t>ハッコウ</t>
    </rPh>
    <rPh sb="11" eb="12">
      <t>リョウ</t>
    </rPh>
    <rPh sb="12" eb="13">
      <t>トウ</t>
    </rPh>
    <phoneticPr fontId="3"/>
  </si>
  <si>
    <t>受取利息</t>
    <rPh sb="0" eb="2">
      <t>ウケトリ</t>
    </rPh>
    <rPh sb="2" eb="4">
      <t>リソク</t>
    </rPh>
    <phoneticPr fontId="3"/>
  </si>
  <si>
    <t>従業員、付添人等の給食収入等</t>
    <rPh sb="0" eb="3">
      <t>ジュウギョウイン</t>
    </rPh>
    <rPh sb="4" eb="7">
      <t>ツキソイニン</t>
    </rPh>
    <rPh sb="7" eb="8">
      <t>トウ</t>
    </rPh>
    <rPh sb="9" eb="11">
      <t>キュウショク</t>
    </rPh>
    <rPh sb="11" eb="13">
      <t>シュウニュウ</t>
    </rPh>
    <rPh sb="13" eb="14">
      <t>トウ</t>
    </rPh>
    <phoneticPr fontId="3"/>
  </si>
  <si>
    <t>銀行等からの借入金</t>
    <rPh sb="0" eb="2">
      <t>ギンコウ</t>
    </rPh>
    <rPh sb="2" eb="3">
      <t>トウ</t>
    </rPh>
    <rPh sb="6" eb="9">
      <t>カリイレキン</t>
    </rPh>
    <phoneticPr fontId="3"/>
  </si>
  <si>
    <t>１．不要な科目は削除しても差し支えないこと。また、「その他」のうち金額の多いものについては、当該収</t>
    <rPh sb="2" eb="4">
      <t>フヨウ</t>
    </rPh>
    <rPh sb="5" eb="7">
      <t>カモク</t>
    </rPh>
    <rPh sb="8" eb="10">
      <t>サクジョ</t>
    </rPh>
    <rPh sb="13" eb="14">
      <t>サ</t>
    </rPh>
    <rPh sb="15" eb="16">
      <t>ツカ</t>
    </rPh>
    <rPh sb="28" eb="29">
      <t>タ</t>
    </rPh>
    <rPh sb="33" eb="35">
      <t>キンガク</t>
    </rPh>
    <rPh sb="36" eb="37">
      <t>オオ</t>
    </rPh>
    <rPh sb="46" eb="48">
      <t>トウガイ</t>
    </rPh>
    <rPh sb="48" eb="49">
      <t>オサム</t>
    </rPh>
    <phoneticPr fontId="3"/>
  </si>
  <si>
    <t>　入を示す名称を付した科目をもって計上しても差し支えないこと。</t>
    <rPh sb="1" eb="2">
      <t>ニュウ</t>
    </rPh>
    <rPh sb="3" eb="4">
      <t>シメ</t>
    </rPh>
    <rPh sb="5" eb="7">
      <t>メイショウ</t>
    </rPh>
    <rPh sb="8" eb="9">
      <t>フ</t>
    </rPh>
    <rPh sb="11" eb="13">
      <t>カモク</t>
    </rPh>
    <rPh sb="17" eb="19">
      <t>ケイジョウ</t>
    </rPh>
    <rPh sb="22" eb="23">
      <t>サ</t>
    </rPh>
    <rPh sb="24" eb="25">
      <t>ツカ</t>
    </rPh>
    <phoneticPr fontId="3"/>
  </si>
  <si>
    <t>職　 員　 給　 与　 費　 内　 訳　 書</t>
    <rPh sb="0" eb="1">
      <t>ショク</t>
    </rPh>
    <rPh sb="3" eb="4">
      <t>イン</t>
    </rPh>
    <rPh sb="6" eb="7">
      <t>キュウ</t>
    </rPh>
    <rPh sb="9" eb="10">
      <t>アタエ</t>
    </rPh>
    <rPh sb="12" eb="13">
      <t>ヒ</t>
    </rPh>
    <rPh sb="15" eb="16">
      <t>ナイ</t>
    </rPh>
    <rPh sb="18" eb="19">
      <t>ヤク</t>
    </rPh>
    <rPh sb="21" eb="22">
      <t>ショ</t>
    </rPh>
    <phoneticPr fontId="3"/>
  </si>
  <si>
    <t>常　勤</t>
    <rPh sb="0" eb="1">
      <t>ツネ</t>
    </rPh>
    <rPh sb="2" eb="3">
      <t>ツトム</t>
    </rPh>
    <phoneticPr fontId="3"/>
  </si>
  <si>
    <t>(名)</t>
    <rPh sb="1" eb="2">
      <t>メイ</t>
    </rPh>
    <phoneticPr fontId="3"/>
  </si>
  <si>
    <t>職　　　種</t>
    <rPh sb="0" eb="1">
      <t>ショク</t>
    </rPh>
    <rPh sb="4" eb="5">
      <t>タネ</t>
    </rPh>
    <phoneticPr fontId="3"/>
  </si>
  <si>
    <t>非常勤</t>
    <rPh sb="0" eb="3">
      <t>ヒジョウキン</t>
    </rPh>
    <phoneticPr fontId="3"/>
  </si>
  <si>
    <t>一人当たり</t>
    <rPh sb="0" eb="1">
      <t>イチ</t>
    </rPh>
    <rPh sb="1" eb="2">
      <t>ジン</t>
    </rPh>
    <rPh sb="2" eb="3">
      <t>ア</t>
    </rPh>
    <phoneticPr fontId="3"/>
  </si>
  <si>
    <t>月額給与計</t>
    <rPh sb="0" eb="1">
      <t>ツキ</t>
    </rPh>
    <rPh sb="1" eb="2">
      <t>ガク</t>
    </rPh>
    <rPh sb="2" eb="4">
      <t>キュウヨ</t>
    </rPh>
    <rPh sb="4" eb="5">
      <t>ケイ</t>
    </rPh>
    <phoneticPr fontId="3"/>
  </si>
  <si>
    <t>年間給与計</t>
    <rPh sb="0" eb="1">
      <t>トシ</t>
    </rPh>
    <rPh sb="1" eb="2">
      <t>カン</t>
    </rPh>
    <rPh sb="2" eb="4">
      <t>キュウヨ</t>
    </rPh>
    <rPh sb="4" eb="5">
      <t>ケイ</t>
    </rPh>
    <phoneticPr fontId="3"/>
  </si>
  <si>
    <t>年 間 賞 与</t>
    <rPh sb="0" eb="1">
      <t>トシ</t>
    </rPh>
    <rPh sb="2" eb="3">
      <t>カン</t>
    </rPh>
    <rPh sb="4" eb="5">
      <t>ショウ</t>
    </rPh>
    <rPh sb="6" eb="7">
      <t>アタエ</t>
    </rPh>
    <phoneticPr fontId="3"/>
  </si>
  <si>
    <t>年　間　計</t>
    <rPh sb="0" eb="1">
      <t>トシ</t>
    </rPh>
    <rPh sb="2" eb="3">
      <t>カン</t>
    </rPh>
    <rPh sb="4" eb="5">
      <t>ケイ</t>
    </rPh>
    <phoneticPr fontId="3"/>
  </si>
  <si>
    <t>計</t>
    <rPh sb="0" eb="1">
      <t>ケイ</t>
    </rPh>
    <phoneticPr fontId="3"/>
  </si>
  <si>
    <t>月額給与　</t>
    <rPh sb="0" eb="1">
      <t>ツキ</t>
    </rPh>
    <rPh sb="1" eb="2">
      <t>ガク</t>
    </rPh>
    <rPh sb="2" eb="3">
      <t>キュウ</t>
    </rPh>
    <rPh sb="3" eb="4">
      <t>アタエ</t>
    </rPh>
    <phoneticPr fontId="3"/>
  </si>
  <si>
    <t>名</t>
    <rPh sb="0" eb="1">
      <t>メイ</t>
    </rPh>
    <phoneticPr fontId="3"/>
  </si>
  <si>
    <t>准　看　護　師</t>
    <rPh sb="0" eb="1">
      <t>ジュン</t>
    </rPh>
    <rPh sb="2" eb="3">
      <t>ミ</t>
    </rPh>
    <rPh sb="4" eb="5">
      <t>ユズル</t>
    </rPh>
    <rPh sb="6" eb="7">
      <t>シ</t>
    </rPh>
    <phoneticPr fontId="3"/>
  </si>
  <si>
    <t>薬　　剤　　師</t>
    <rPh sb="0" eb="1">
      <t>クスリ</t>
    </rPh>
    <rPh sb="3" eb="4">
      <t>ザイ</t>
    </rPh>
    <rPh sb="6" eb="7">
      <t>シ</t>
    </rPh>
    <phoneticPr fontId="3"/>
  </si>
  <si>
    <t>事　　務　　員</t>
    <rPh sb="0" eb="1">
      <t>コト</t>
    </rPh>
    <rPh sb="3" eb="4">
      <t>ツトム</t>
    </rPh>
    <rPh sb="6" eb="7">
      <t>イン</t>
    </rPh>
    <phoneticPr fontId="3"/>
  </si>
  <si>
    <t>合　　　　　計</t>
    <rPh sb="0" eb="1">
      <t>ゴウ</t>
    </rPh>
    <rPh sb="6" eb="7">
      <t>ケイ</t>
    </rPh>
    <phoneticPr fontId="3"/>
  </si>
  <si>
    <t>１．適宜、不要な職種の削除又は必要な職種の追加を行うこと。</t>
    <rPh sb="2" eb="4">
      <t>テキギ</t>
    </rPh>
    <rPh sb="5" eb="7">
      <t>フヨウ</t>
    </rPh>
    <rPh sb="8" eb="10">
      <t>ショクシュ</t>
    </rPh>
    <rPh sb="11" eb="13">
      <t>サクジョ</t>
    </rPh>
    <rPh sb="13" eb="14">
      <t>マタ</t>
    </rPh>
    <rPh sb="15" eb="17">
      <t>ヒツヨウ</t>
    </rPh>
    <rPh sb="18" eb="20">
      <t>ショクシュ</t>
    </rPh>
    <rPh sb="21" eb="23">
      <t>ツイカ</t>
    </rPh>
    <rPh sb="24" eb="25">
      <t>オコナ</t>
    </rPh>
    <phoneticPr fontId="3"/>
  </si>
  <si>
    <t>３．初年度と次年度の２年度分を作成すること。</t>
    <rPh sb="2" eb="5">
      <t>ショネンド</t>
    </rPh>
    <rPh sb="6" eb="9">
      <t>ジネンド</t>
    </rPh>
    <rPh sb="11" eb="13">
      <t>ネンド</t>
    </rPh>
    <rPh sb="13" eb="14">
      <t>ブン</t>
    </rPh>
    <rPh sb="15" eb="17">
      <t>サクセイ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</si>
  <si>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</si>
  <si>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</si>
  <si>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</si>
  <si>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</si>
  <si>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</si>
  <si>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（単位：千円）</t>
    <rPh sb="1" eb="3">
      <t>タンイ</t>
    </rPh>
    <rPh sb="4" eb="6">
      <t>センエン</t>
    </rPh>
    <phoneticPr fontId="6"/>
  </si>
  <si>
    <t>氏　　名</t>
    <rPh sb="0" eb="1">
      <t>シ</t>
    </rPh>
    <rPh sb="3" eb="4">
      <t>メイ</t>
    </rPh>
    <phoneticPr fontId="6"/>
  </si>
  <si>
    <t>月　　額</t>
    <rPh sb="0" eb="1">
      <t>ツキ</t>
    </rPh>
    <rPh sb="3" eb="4">
      <t>ガク</t>
    </rPh>
    <phoneticPr fontId="6"/>
  </si>
  <si>
    <t>年　　額</t>
    <rPh sb="0" eb="1">
      <t>トシ</t>
    </rPh>
    <rPh sb="3" eb="4">
      <t>ガク</t>
    </rPh>
    <phoneticPr fontId="6"/>
  </si>
  <si>
    <t>備　　考</t>
    <rPh sb="0" eb="1">
      <t>ソナエ</t>
    </rPh>
    <rPh sb="3" eb="4">
      <t>コウ</t>
    </rPh>
    <phoneticPr fontId="6"/>
  </si>
  <si>
    <t>役職</t>
    <rPh sb="0" eb="2">
      <t>ヤクショク</t>
    </rPh>
    <phoneticPr fontId="6"/>
  </si>
  <si>
    <t>兼務役員報酬分</t>
    <rPh sb="0" eb="2">
      <t>ケンム</t>
    </rPh>
    <rPh sb="2" eb="4">
      <t>ヤクイン</t>
    </rPh>
    <rPh sb="4" eb="6">
      <t>ホウシュウ</t>
    </rPh>
    <rPh sb="6" eb="7">
      <t>ブン</t>
    </rPh>
    <phoneticPr fontId="6"/>
  </si>
  <si>
    <t>職名</t>
    <rPh sb="0" eb="2">
      <t>ショクメイ</t>
    </rPh>
    <phoneticPr fontId="6"/>
  </si>
  <si>
    <t>兼務役員給与分</t>
    <rPh sb="0" eb="2">
      <t>ケンム</t>
    </rPh>
    <rPh sb="2" eb="4">
      <t>ヤクイン</t>
    </rPh>
    <rPh sb="4" eb="6">
      <t>キュウヨ</t>
    </rPh>
    <rPh sb="6" eb="7">
      <t>ブン</t>
    </rPh>
    <phoneticPr fontId="6"/>
  </si>
  <si>
    <t>個人計</t>
    <rPh sb="0" eb="2">
      <t>コジン</t>
    </rPh>
    <rPh sb="2" eb="3">
      <t>ケイ</t>
    </rPh>
    <phoneticPr fontId="6"/>
  </si>
  <si>
    <t>合　　計</t>
    <rPh sb="0" eb="1">
      <t>ゴウ</t>
    </rPh>
    <rPh sb="3" eb="4">
      <t>ケイ</t>
    </rPh>
    <phoneticPr fontId="6"/>
  </si>
  <si>
    <t>○○　○○</t>
    <phoneticPr fontId="6"/>
  </si>
  <si>
    <t>理事長</t>
    <rPh sb="0" eb="3">
      <t>リジチョウ</t>
    </rPh>
    <phoneticPr fontId="6"/>
  </si>
  <si>
    <t>給与分は
職員給与費に計上</t>
    <rPh sb="0" eb="2">
      <t>キュウヨ</t>
    </rPh>
    <rPh sb="2" eb="3">
      <t>ブン</t>
    </rPh>
    <rPh sb="5" eb="7">
      <t>ショクイン</t>
    </rPh>
    <rPh sb="7" eb="10">
      <t>キュウヨヒ</t>
    </rPh>
    <rPh sb="11" eb="13">
      <t>ケイジョウ</t>
    </rPh>
    <phoneticPr fontId="6"/>
  </si>
  <si>
    <t>医師</t>
    <rPh sb="0" eb="2">
      <t>イシ</t>
    </rPh>
    <phoneticPr fontId="6"/>
  </si>
  <si>
    <t>看護師</t>
    <rPh sb="0" eb="3">
      <t>カンゴシ</t>
    </rPh>
    <phoneticPr fontId="6"/>
  </si>
  <si>
    <t>理事</t>
    <rPh sb="0" eb="2">
      <t>リジ</t>
    </rPh>
    <phoneticPr fontId="6"/>
  </si>
  <si>
    <t>給与分は
報酬分に合算</t>
    <rPh sb="0" eb="2">
      <t>キュウヨ</t>
    </rPh>
    <rPh sb="2" eb="3">
      <t>ブン</t>
    </rPh>
    <rPh sb="5" eb="7">
      <t>ホウシュウ</t>
    </rPh>
    <rPh sb="7" eb="8">
      <t>ブン</t>
    </rPh>
    <rPh sb="9" eb="11">
      <t>ガッサン</t>
    </rPh>
    <phoneticPr fontId="6"/>
  </si>
  <si>
    <t>２．「職名」には、当該法人の開設する医療施設において従事する職種名を記入。</t>
    <rPh sb="3" eb="5">
      <t>ショクメイ</t>
    </rPh>
    <rPh sb="9" eb="11">
      <t>トウガイ</t>
    </rPh>
    <rPh sb="11" eb="13">
      <t>ホウジン</t>
    </rPh>
    <rPh sb="14" eb="16">
      <t>カイセツ</t>
    </rPh>
    <rPh sb="18" eb="20">
      <t>イリョウ</t>
    </rPh>
    <rPh sb="20" eb="22">
      <t>シセツ</t>
    </rPh>
    <rPh sb="26" eb="28">
      <t>ジュウジ</t>
    </rPh>
    <rPh sb="30" eb="32">
      <t>ショクシュ</t>
    </rPh>
    <rPh sb="32" eb="33">
      <t>メイ</t>
    </rPh>
    <rPh sb="34" eb="36">
      <t>キニュウ</t>
    </rPh>
    <phoneticPr fontId="6"/>
  </si>
  <si>
    <t>役　員　報　酬　内　訳　書</t>
    <rPh sb="0" eb="1">
      <t>エキ</t>
    </rPh>
    <rPh sb="2" eb="3">
      <t>イン</t>
    </rPh>
    <rPh sb="4" eb="5">
      <t>ホウ</t>
    </rPh>
    <rPh sb="6" eb="7">
      <t>シュウ</t>
    </rPh>
    <rPh sb="8" eb="11">
      <t>ウチワケ</t>
    </rPh>
    <rPh sb="12" eb="13">
      <t>ショ</t>
    </rPh>
    <phoneticPr fontId="6"/>
  </si>
  <si>
    <t>【作成例】</t>
    <rPh sb="1" eb="3">
      <t>サクセイ</t>
    </rPh>
    <rPh sb="3" eb="4">
      <t>レイ</t>
    </rPh>
    <phoneticPr fontId="5"/>
  </si>
  <si>
    <t>３．1,000円未満は、四捨五入しても差し支えないが、収入予算額総括表の単位と一致させること。</t>
    <rPh sb="7" eb="8">
      <t>エン</t>
    </rPh>
    <rPh sb="8" eb="10">
      <t>ミマン</t>
    </rPh>
    <rPh sb="12" eb="16">
      <t>シシャゴニュウ</t>
    </rPh>
    <rPh sb="19" eb="20">
      <t>サ</t>
    </rPh>
    <rPh sb="21" eb="22">
      <t>ツカ</t>
    </rPh>
    <rPh sb="27" eb="29">
      <t>シュウニュウ</t>
    </rPh>
    <rPh sb="29" eb="32">
      <t>ヨサンガク</t>
    </rPh>
    <rPh sb="32" eb="34">
      <t>ソウカツ</t>
    </rPh>
    <rPh sb="34" eb="35">
      <t>オモテ</t>
    </rPh>
    <rPh sb="36" eb="38">
      <t>タンイ</t>
    </rPh>
    <rPh sb="39" eb="41">
      <t>イッチ</t>
    </rPh>
    <phoneticPr fontId="3"/>
  </si>
  <si>
    <t>４．合計欄の金額は、収入予算額総括表の合計欄の金額と一致すること。</t>
    <rPh sb="2" eb="4">
      <t>ゴウケイ</t>
    </rPh>
    <rPh sb="4" eb="5">
      <t>ラン</t>
    </rPh>
    <rPh sb="6" eb="8">
      <t>キンガク</t>
    </rPh>
    <rPh sb="10" eb="12">
      <t>シュウニュウ</t>
    </rPh>
    <rPh sb="12" eb="15">
      <t>ヨサンガク</t>
    </rPh>
    <rPh sb="15" eb="17">
      <t>ソウカツ</t>
    </rPh>
    <rPh sb="17" eb="18">
      <t>ヒョウ</t>
    </rPh>
    <rPh sb="19" eb="21">
      <t>ゴウケイ</t>
    </rPh>
    <rPh sb="21" eb="22">
      <t>ラン</t>
    </rPh>
    <rPh sb="23" eb="25">
      <t>キンガク</t>
    </rPh>
    <rPh sb="26" eb="28">
      <t>イッチ</t>
    </rPh>
    <phoneticPr fontId="3"/>
  </si>
  <si>
    <t>２．1,000円未満は、四捨五入しても差し支えないが、予算明細書の単位と一致させること。</t>
    <rPh sb="7" eb="8">
      <t>エン</t>
    </rPh>
    <rPh sb="8" eb="10">
      <t>ミマン</t>
    </rPh>
    <rPh sb="12" eb="16">
      <t>シシャゴニュウ</t>
    </rPh>
    <rPh sb="19" eb="20">
      <t>サ</t>
    </rPh>
    <rPh sb="21" eb="22">
      <t>ツカ</t>
    </rPh>
    <rPh sb="27" eb="29">
      <t>ヨサン</t>
    </rPh>
    <rPh sb="29" eb="32">
      <t>メイサイショ</t>
    </rPh>
    <rPh sb="33" eb="35">
      <t>タンイ</t>
    </rPh>
    <rPh sb="36" eb="38">
      <t>イッチ</t>
    </rPh>
    <phoneticPr fontId="3"/>
  </si>
  <si>
    <t>初年度</t>
    <rPh sb="0" eb="1">
      <t>ショ</t>
    </rPh>
    <rPh sb="1" eb="3">
      <t>ネンド</t>
    </rPh>
    <phoneticPr fontId="3"/>
  </si>
  <si>
    <t>次年度</t>
    <rPh sb="0" eb="1">
      <t>ツギ</t>
    </rPh>
    <rPh sb="1" eb="3">
      <t>ネンド</t>
    </rPh>
    <phoneticPr fontId="3"/>
  </si>
  <si>
    <t>４．人員構成は、常勤・非常勤ともに実人数を記載すること。</t>
    <rPh sb="2" eb="4">
      <t>ジンイン</t>
    </rPh>
    <rPh sb="4" eb="6">
      <t>コウセイ</t>
    </rPh>
    <rPh sb="8" eb="10">
      <t>ジョウキン</t>
    </rPh>
    <rPh sb="11" eb="14">
      <t>ヒジョウキン</t>
    </rPh>
    <rPh sb="17" eb="18">
      <t>ジツ</t>
    </rPh>
    <rPh sb="18" eb="20">
      <t>ニンズウ</t>
    </rPh>
    <rPh sb="21" eb="23">
      <t>キサイ</t>
    </rPh>
    <phoneticPr fontId="3"/>
  </si>
  <si>
    <t>　　（非常勤を常勤換算した人数で記載しないこと。）</t>
    <phoneticPr fontId="3"/>
  </si>
  <si>
    <t>１0 ヶ 月</t>
    <rPh sb="5" eb="6">
      <t>ゲツ</t>
    </rPh>
    <phoneticPr fontId="3"/>
  </si>
  <si>
    <t>１ ヶ 月 平 均</t>
    <rPh sb="4" eb="5">
      <t>ゲツ</t>
    </rPh>
    <rPh sb="6" eb="7">
      <t>ヒラ</t>
    </rPh>
    <rPh sb="8" eb="9">
      <t>タモツ</t>
    </rPh>
    <phoneticPr fontId="3"/>
  </si>
  <si>
    <t>１４人</t>
    <rPh sb="2" eb="3">
      <t>ニン</t>
    </rPh>
    <phoneticPr fontId="3"/>
  </si>
  <si>
    <t>４２６人</t>
    <rPh sb="3" eb="4">
      <t>ニン</t>
    </rPh>
    <phoneticPr fontId="3"/>
  </si>
  <si>
    <t>８０人</t>
    <rPh sb="2" eb="3">
      <t>ニン</t>
    </rPh>
    <phoneticPr fontId="3"/>
  </si>
  <si>
    <t>１８，７５０人</t>
    <rPh sb="6" eb="7">
      <t>ニン</t>
    </rPh>
    <phoneticPr fontId="3"/>
  </si>
  <si>
    <t>（注）１．入院患者数（１年）＝入院患者数（１日平均）×３６５（３６６）日</t>
    <rPh sb="1" eb="2">
      <t>チュウ</t>
    </rPh>
    <rPh sb="5" eb="7">
      <t>ニュウイン</t>
    </rPh>
    <rPh sb="7" eb="10">
      <t>カンジャスウ</t>
    </rPh>
    <rPh sb="12" eb="13">
      <t>ネン</t>
    </rPh>
    <rPh sb="15" eb="17">
      <t>ニュウイン</t>
    </rPh>
    <rPh sb="17" eb="20">
      <t>カンジャスウ</t>
    </rPh>
    <rPh sb="22" eb="23">
      <t>ニチ</t>
    </rPh>
    <rPh sb="23" eb="25">
      <t>ヘイキン</t>
    </rPh>
    <rPh sb="35" eb="36">
      <t>ニチ</t>
    </rPh>
    <phoneticPr fontId="3"/>
  </si>
  <si>
    <t>　　　２．外来患者数（１年）＝外来患者数（１か月平均）×１２ヶ月</t>
    <rPh sb="5" eb="7">
      <t>ガイライ</t>
    </rPh>
    <rPh sb="7" eb="9">
      <t>カンジャ</t>
    </rPh>
    <rPh sb="9" eb="10">
      <t>スウ</t>
    </rPh>
    <rPh sb="12" eb="13">
      <t>ネン</t>
    </rPh>
    <rPh sb="15" eb="17">
      <t>ガイライ</t>
    </rPh>
    <rPh sb="17" eb="20">
      <t>カンジャスウ</t>
    </rPh>
    <rPh sb="23" eb="24">
      <t>ゲツ</t>
    </rPh>
    <rPh sb="24" eb="26">
      <t>ヘイキン</t>
    </rPh>
    <rPh sb="31" eb="32">
      <t>ゲツ</t>
    </rPh>
    <phoneticPr fontId="3"/>
  </si>
  <si>
    <t>平均</t>
    <rPh sb="0" eb="2">
      <t>ヘイキン</t>
    </rPh>
    <phoneticPr fontId="3"/>
  </si>
  <si>
    <t>円</t>
    <rPh sb="0" eb="1">
      <t>エン</t>
    </rPh>
    <phoneticPr fontId="3"/>
  </si>
  <si>
    <t>×</t>
    <phoneticPr fontId="3"/>
  </si>
  <si>
    <t>年間</t>
    <rPh sb="0" eb="2">
      <t>ネンカン</t>
    </rPh>
    <phoneticPr fontId="3"/>
  </si>
  <si>
    <t>預金利息等</t>
    <rPh sb="0" eb="2">
      <t>ヨキン</t>
    </rPh>
    <rPh sb="2" eb="4">
      <t>リソク</t>
    </rPh>
    <rPh sb="4" eb="5">
      <t>トウ</t>
    </rPh>
    <phoneticPr fontId="3"/>
  </si>
  <si>
    <t>拠出する預金、医業未収金の合計</t>
    <rPh sb="0" eb="2">
      <t>キョシュツ</t>
    </rPh>
    <rPh sb="4" eb="6">
      <t>ヨキン</t>
    </rPh>
    <rPh sb="7" eb="9">
      <t>イギョウ</t>
    </rPh>
    <rPh sb="9" eb="12">
      <t>ミシュウキン</t>
    </rPh>
    <rPh sb="13" eb="15">
      <t>ゴウケイ</t>
    </rPh>
    <phoneticPr fontId="3"/>
  </si>
  <si>
    <t>初年度</t>
    <rPh sb="0" eb="3">
      <t>ショネンド</t>
    </rPh>
    <phoneticPr fontId="6"/>
  </si>
  <si>
    <t>施設名：医療法人○〇会○○クリニック</t>
    <rPh sb="0" eb="2">
      <t>シセツ</t>
    </rPh>
    <rPh sb="2" eb="3">
      <t>メイ</t>
    </rPh>
    <rPh sb="4" eb="6">
      <t>イリョウ</t>
    </rPh>
    <rPh sb="6" eb="8">
      <t>ホウジン</t>
    </rPh>
    <rPh sb="10" eb="11">
      <t>カイ</t>
    </rPh>
    <phoneticPr fontId="6"/>
  </si>
  <si>
    <t>年　　額
（１０ヶ月分）</t>
    <rPh sb="0" eb="1">
      <t>トシ</t>
    </rPh>
    <rPh sb="3" eb="4">
      <t>ガク</t>
    </rPh>
    <rPh sb="9" eb="10">
      <t>ゲツ</t>
    </rPh>
    <rPh sb="10" eb="11">
      <t>ブン</t>
    </rPh>
    <phoneticPr fontId="6"/>
  </si>
  <si>
    <t>(１０ヶ月分)</t>
    <rPh sb="4" eb="5">
      <t>ゲツ</t>
    </rPh>
    <rPh sb="5" eb="6">
      <t>ブン</t>
    </rPh>
    <phoneticPr fontId="3"/>
  </si>
  <si>
    <t>事務長</t>
    <rPh sb="0" eb="3">
      <t>ジムチョウ</t>
    </rPh>
    <phoneticPr fontId="6"/>
  </si>
  <si>
    <t>監事</t>
    <rPh sb="0" eb="2">
      <t>カンジ</t>
    </rPh>
    <phoneticPr fontId="6"/>
  </si>
  <si>
    <t>-</t>
    <phoneticPr fontId="6"/>
  </si>
  <si>
    <t>２．様式「２年間の事業計画」の内容と一致すること。</t>
    <rPh sb="2" eb="4">
      <t>ヨウシキ</t>
    </rPh>
    <rPh sb="6" eb="8">
      <t>ネンカン</t>
    </rPh>
    <rPh sb="9" eb="11">
      <t>ジギョウ</t>
    </rPh>
    <rPh sb="11" eb="13">
      <t>ケイカク</t>
    </rPh>
    <rPh sb="15" eb="17">
      <t>ナイヨウ</t>
    </rPh>
    <rPh sb="18" eb="20">
      <t>イッチ</t>
    </rPh>
    <phoneticPr fontId="3"/>
  </si>
  <si>
    <t>（支　　出）</t>
    <rPh sb="1" eb="5">
      <t>シシュツ</t>
    </rPh>
    <phoneticPr fontId="6"/>
  </si>
  <si>
    <t>科目</t>
    <rPh sb="0" eb="2">
      <t>カモク</t>
    </rPh>
    <phoneticPr fontId="6"/>
  </si>
  <si>
    <t>金額</t>
    <rPh sb="0" eb="2">
      <t>キンガク</t>
    </rPh>
    <phoneticPr fontId="6"/>
  </si>
  <si>
    <t>内容説明</t>
    <rPh sb="0" eb="2">
      <t>ナイヨウ</t>
    </rPh>
    <rPh sb="2" eb="4">
      <t>セツメイ</t>
    </rPh>
    <phoneticPr fontId="6"/>
  </si>
  <si>
    <t>医業費用</t>
    <rPh sb="0" eb="2">
      <t>イギョウ</t>
    </rPh>
    <rPh sb="2" eb="4">
      <t>ヒヨウ</t>
    </rPh>
    <phoneticPr fontId="6"/>
  </si>
  <si>
    <t>　給与費</t>
    <rPh sb="1" eb="4">
      <t>キュウヨヒ</t>
    </rPh>
    <phoneticPr fontId="6"/>
  </si>
  <si>
    <t>　　職員給与費</t>
    <rPh sb="2" eb="4">
      <t>ショクイン</t>
    </rPh>
    <rPh sb="4" eb="7">
      <t>キュウヨヒ</t>
    </rPh>
    <phoneticPr fontId="6"/>
  </si>
  <si>
    <t>　　法定福利費</t>
    <rPh sb="2" eb="4">
      <t>ホウテイ</t>
    </rPh>
    <rPh sb="4" eb="6">
      <t>フクリ</t>
    </rPh>
    <rPh sb="6" eb="7">
      <t>ヒ</t>
    </rPh>
    <phoneticPr fontId="6"/>
  </si>
  <si>
    <t>　材料費</t>
    <rPh sb="1" eb="4">
      <t>ザイリョウヒ</t>
    </rPh>
    <phoneticPr fontId="6"/>
  </si>
  <si>
    <t>　　医療品費</t>
    <rPh sb="2" eb="4">
      <t>イリョウ</t>
    </rPh>
    <rPh sb="4" eb="5">
      <t>ヒン</t>
    </rPh>
    <rPh sb="5" eb="6">
      <t>ヒ</t>
    </rPh>
    <phoneticPr fontId="6"/>
  </si>
  <si>
    <t>　　給食用材料費</t>
    <rPh sb="2" eb="5">
      <t>キュウショクヨウ</t>
    </rPh>
    <rPh sb="5" eb="8">
      <t>ザイリョウヒ</t>
    </rPh>
    <phoneticPr fontId="6"/>
  </si>
  <si>
    <t>　　診療材料費</t>
    <rPh sb="2" eb="4">
      <t>シンリョウ</t>
    </rPh>
    <rPh sb="4" eb="7">
      <t>ザイリョウヒ</t>
    </rPh>
    <phoneticPr fontId="6"/>
  </si>
  <si>
    <t>　　医療消耗備品費</t>
    <rPh sb="2" eb="4">
      <t>イリョウ</t>
    </rPh>
    <rPh sb="4" eb="6">
      <t>ショウモウ</t>
    </rPh>
    <rPh sb="6" eb="8">
      <t>ビヒン</t>
    </rPh>
    <rPh sb="8" eb="9">
      <t>ヒ</t>
    </rPh>
    <phoneticPr fontId="6"/>
  </si>
  <si>
    <t>　経　費</t>
    <rPh sb="1" eb="4">
      <t>ケイヒ</t>
    </rPh>
    <phoneticPr fontId="6"/>
  </si>
  <si>
    <t>　　福利厚生費</t>
    <rPh sb="2" eb="4">
      <t>フクリ</t>
    </rPh>
    <rPh sb="4" eb="7">
      <t>コウセイヒ</t>
    </rPh>
    <phoneticPr fontId="6"/>
  </si>
  <si>
    <t>福利施設負担額などの法定外福利費</t>
    <rPh sb="0" eb="2">
      <t>フクリ</t>
    </rPh>
    <rPh sb="2" eb="4">
      <t>シセツ</t>
    </rPh>
    <rPh sb="4" eb="7">
      <t>フタンガク</t>
    </rPh>
    <rPh sb="10" eb="13">
      <t>ホウテイガイ</t>
    </rPh>
    <rPh sb="13" eb="15">
      <t>フクリ</t>
    </rPh>
    <rPh sb="15" eb="16">
      <t>ヒ</t>
    </rPh>
    <phoneticPr fontId="6"/>
  </si>
  <si>
    <t>　　旅費交通費</t>
    <rPh sb="2" eb="4">
      <t>リョヒ</t>
    </rPh>
    <rPh sb="4" eb="7">
      <t>コウツウヒ</t>
    </rPh>
    <phoneticPr fontId="6"/>
  </si>
  <si>
    <t>業務のための出張旅費</t>
    <rPh sb="0" eb="2">
      <t>ギョウム</t>
    </rPh>
    <rPh sb="6" eb="8">
      <t>シュッチョウ</t>
    </rPh>
    <rPh sb="8" eb="10">
      <t>リョヒ</t>
    </rPh>
    <phoneticPr fontId="6"/>
  </si>
  <si>
    <t>　　職員被服費</t>
    <rPh sb="2" eb="4">
      <t>ショクイン</t>
    </rPh>
    <rPh sb="4" eb="6">
      <t>ヒフク</t>
    </rPh>
    <rPh sb="6" eb="7">
      <t>キュウヨヒ</t>
    </rPh>
    <phoneticPr fontId="6"/>
  </si>
  <si>
    <t>従業員に支給又は貸与する白衣等</t>
    <rPh sb="0" eb="2">
      <t>ジュウギョウ</t>
    </rPh>
    <rPh sb="2" eb="3">
      <t>イン</t>
    </rPh>
    <rPh sb="4" eb="6">
      <t>シキュウ</t>
    </rPh>
    <rPh sb="6" eb="7">
      <t>マタ</t>
    </rPh>
    <rPh sb="8" eb="10">
      <t>タイヨ</t>
    </rPh>
    <rPh sb="12" eb="14">
      <t>ハクイ</t>
    </rPh>
    <rPh sb="14" eb="15">
      <t>トウ</t>
    </rPh>
    <phoneticPr fontId="6"/>
  </si>
  <si>
    <t>　　通信費</t>
    <rPh sb="2" eb="5">
      <t>ツウシンヒ</t>
    </rPh>
    <phoneticPr fontId="6"/>
  </si>
  <si>
    <t>電話料、郵便料金等</t>
    <rPh sb="0" eb="3">
      <t>デンワリョウ</t>
    </rPh>
    <rPh sb="4" eb="6">
      <t>ユウビン</t>
    </rPh>
    <rPh sb="6" eb="8">
      <t>リョウキン</t>
    </rPh>
    <rPh sb="8" eb="9">
      <t>トウ</t>
    </rPh>
    <phoneticPr fontId="6"/>
  </si>
  <si>
    <t>　　消耗品費</t>
    <rPh sb="2" eb="5">
      <t>ショウモウヒン</t>
    </rPh>
    <rPh sb="5" eb="6">
      <t>ヒ</t>
    </rPh>
    <phoneticPr fontId="6"/>
  </si>
  <si>
    <t>事務用品費等</t>
    <rPh sb="0" eb="3">
      <t>ジムヨウ</t>
    </rPh>
    <rPh sb="3" eb="4">
      <t>ヒン</t>
    </rPh>
    <rPh sb="4" eb="5">
      <t>ヒ</t>
    </rPh>
    <rPh sb="5" eb="6">
      <t>トウ</t>
    </rPh>
    <phoneticPr fontId="6"/>
  </si>
  <si>
    <t>　　会議費</t>
    <rPh sb="2" eb="5">
      <t>カイギヒ</t>
    </rPh>
    <phoneticPr fontId="6"/>
  </si>
  <si>
    <t>諸会議費等</t>
    <rPh sb="0" eb="1">
      <t>ショ</t>
    </rPh>
    <rPh sb="1" eb="3">
      <t>カイギ</t>
    </rPh>
    <rPh sb="3" eb="4">
      <t>ヒ</t>
    </rPh>
    <rPh sb="4" eb="5">
      <t>トウ</t>
    </rPh>
    <phoneticPr fontId="6"/>
  </si>
  <si>
    <t>　　光熱水費</t>
    <rPh sb="2" eb="4">
      <t>コウネツ</t>
    </rPh>
    <rPh sb="4" eb="5">
      <t>スイ</t>
    </rPh>
    <rPh sb="5" eb="6">
      <t>ヒ</t>
    </rPh>
    <phoneticPr fontId="6"/>
  </si>
  <si>
    <t>電気料、ガス料、水道料、重油代等</t>
    <rPh sb="0" eb="3">
      <t>デンキリョウ</t>
    </rPh>
    <rPh sb="6" eb="7">
      <t>リョウ</t>
    </rPh>
    <rPh sb="8" eb="11">
      <t>スイドウリョウ</t>
    </rPh>
    <rPh sb="12" eb="14">
      <t>ジュウユ</t>
    </rPh>
    <rPh sb="14" eb="15">
      <t>ダイ</t>
    </rPh>
    <rPh sb="15" eb="16">
      <t>トウ</t>
    </rPh>
    <phoneticPr fontId="6"/>
  </si>
  <si>
    <t>　　修繕費</t>
    <rPh sb="2" eb="5">
      <t>シュウゼンヒ</t>
    </rPh>
    <phoneticPr fontId="6"/>
  </si>
  <si>
    <t>有形固定資産の修繕料</t>
    <rPh sb="0" eb="2">
      <t>ユウケイ</t>
    </rPh>
    <rPh sb="2" eb="4">
      <t>コテイ</t>
    </rPh>
    <rPh sb="4" eb="6">
      <t>シサン</t>
    </rPh>
    <rPh sb="7" eb="9">
      <t>シュウゼンヒ</t>
    </rPh>
    <rPh sb="9" eb="10">
      <t>リョウ</t>
    </rPh>
    <phoneticPr fontId="6"/>
  </si>
  <si>
    <t>　　賃借料</t>
    <rPh sb="2" eb="5">
      <t>チンシャクリョウ</t>
    </rPh>
    <phoneticPr fontId="6"/>
  </si>
  <si>
    <t>　　保険料</t>
    <rPh sb="2" eb="5">
      <t>ホケンリョウ</t>
    </rPh>
    <phoneticPr fontId="6"/>
  </si>
  <si>
    <t>火災保険料等</t>
    <rPh sb="0" eb="2">
      <t>カサイ</t>
    </rPh>
    <rPh sb="2" eb="5">
      <t>ホケンリョウ</t>
    </rPh>
    <rPh sb="5" eb="6">
      <t>トウ</t>
    </rPh>
    <phoneticPr fontId="6"/>
  </si>
  <si>
    <t>　　交際費</t>
    <rPh sb="2" eb="5">
      <t>コウサイヒ</t>
    </rPh>
    <phoneticPr fontId="6"/>
  </si>
  <si>
    <t>接待費及び慶弔など交際に要する費用</t>
    <rPh sb="0" eb="3">
      <t>セッタイヒ</t>
    </rPh>
    <rPh sb="3" eb="4">
      <t>オヨ</t>
    </rPh>
    <rPh sb="5" eb="7">
      <t>ケイチョウ</t>
    </rPh>
    <rPh sb="9" eb="11">
      <t>コウサイ</t>
    </rPh>
    <rPh sb="12" eb="13">
      <t>ヨウ</t>
    </rPh>
    <rPh sb="15" eb="17">
      <t>ヒヨウ</t>
    </rPh>
    <phoneticPr fontId="6"/>
  </si>
  <si>
    <t>　　租税公課</t>
    <rPh sb="2" eb="4">
      <t>ソゼイ</t>
    </rPh>
    <rPh sb="4" eb="5">
      <t>コウ</t>
    </rPh>
    <rPh sb="5" eb="6">
      <t>カ</t>
    </rPh>
    <phoneticPr fontId="6"/>
  </si>
  <si>
    <t>　　その他</t>
    <rPh sb="2" eb="5">
      <t>ソノタ</t>
    </rPh>
    <phoneticPr fontId="6"/>
  </si>
  <si>
    <t>　委託費</t>
    <rPh sb="1" eb="4">
      <t>イタクヒ</t>
    </rPh>
    <phoneticPr fontId="6"/>
  </si>
  <si>
    <t>委託した業務の対価としての費用</t>
    <rPh sb="0" eb="2">
      <t>イタク</t>
    </rPh>
    <rPh sb="4" eb="6">
      <t>ギョウム</t>
    </rPh>
    <rPh sb="7" eb="9">
      <t>タイカ</t>
    </rPh>
    <rPh sb="13" eb="15">
      <t>ヒヨウ</t>
    </rPh>
    <phoneticPr fontId="6"/>
  </si>
  <si>
    <t>　研究研修費</t>
    <rPh sb="1" eb="3">
      <t>ケンキュウ</t>
    </rPh>
    <rPh sb="3" eb="6">
      <t>ケンシュウヒ</t>
    </rPh>
    <phoneticPr fontId="6"/>
  </si>
  <si>
    <t>　役員報酬</t>
    <rPh sb="1" eb="3">
      <t>ヤクイン</t>
    </rPh>
    <rPh sb="3" eb="5">
      <t>ホウシュウ</t>
    </rPh>
    <phoneticPr fontId="6"/>
  </si>
  <si>
    <t>医業外費用</t>
    <rPh sb="0" eb="2">
      <t>イギョウ</t>
    </rPh>
    <rPh sb="2" eb="3">
      <t>ガイ</t>
    </rPh>
    <rPh sb="3" eb="5">
      <t>ヒヨウ</t>
    </rPh>
    <phoneticPr fontId="6"/>
  </si>
  <si>
    <t>　支払利息</t>
    <rPh sb="1" eb="3">
      <t>シハライ</t>
    </rPh>
    <rPh sb="3" eb="5">
      <t>リソク</t>
    </rPh>
    <phoneticPr fontId="6"/>
  </si>
  <si>
    <t>　その他</t>
    <rPh sb="1" eb="4">
      <t>ソノタ</t>
    </rPh>
    <phoneticPr fontId="6"/>
  </si>
  <si>
    <t>施設整備費</t>
    <rPh sb="0" eb="2">
      <t>シセツ</t>
    </rPh>
    <rPh sb="2" eb="5">
      <t>セイビヒ</t>
    </rPh>
    <phoneticPr fontId="6"/>
  </si>
  <si>
    <t>　施設整備費</t>
    <rPh sb="1" eb="3">
      <t>シセツ</t>
    </rPh>
    <rPh sb="3" eb="6">
      <t>セイビヒ</t>
    </rPh>
    <phoneticPr fontId="6"/>
  </si>
  <si>
    <t>　医療機器購入費</t>
    <rPh sb="1" eb="3">
      <t>イリョウ</t>
    </rPh>
    <rPh sb="3" eb="5">
      <t>キキ</t>
    </rPh>
    <rPh sb="5" eb="7">
      <t>コウニュウ</t>
    </rPh>
    <rPh sb="7" eb="8">
      <t>ヒ</t>
    </rPh>
    <phoneticPr fontId="6"/>
  </si>
  <si>
    <t>借入元金返済</t>
    <rPh sb="0" eb="4">
      <t>カリイレキン</t>
    </rPh>
    <rPh sb="4" eb="6">
      <t>ヘンサイ</t>
    </rPh>
    <phoneticPr fontId="6"/>
  </si>
  <si>
    <t>法人税等</t>
    <rPh sb="0" eb="3">
      <t>ホウジンゼイ</t>
    </rPh>
    <rPh sb="3" eb="4">
      <t>トウ</t>
    </rPh>
    <phoneticPr fontId="6"/>
  </si>
  <si>
    <t>翌年度繰越金</t>
    <rPh sb="0" eb="3">
      <t>ヨクネンド</t>
    </rPh>
    <rPh sb="3" eb="6">
      <t>クリコシキン</t>
    </rPh>
    <phoneticPr fontId="6"/>
  </si>
  <si>
    <t>計</t>
    <rPh sb="0" eb="1">
      <t>ケイ</t>
    </rPh>
    <phoneticPr fontId="6"/>
  </si>
  <si>
    <t>２　年　間　の　予　算　書</t>
    <rPh sb="2" eb="5">
      <t>ネンカン</t>
    </rPh>
    <rPh sb="8" eb="13">
      <t>ヨサンショ</t>
    </rPh>
    <phoneticPr fontId="6"/>
  </si>
  <si>
    <t>（収入予算額総括表）</t>
    <rPh sb="1" eb="3">
      <t>シュウニュウ</t>
    </rPh>
    <rPh sb="3" eb="5">
      <t>ヨサン</t>
    </rPh>
    <rPh sb="5" eb="6">
      <t>ガク</t>
    </rPh>
    <rPh sb="6" eb="9">
      <t>ソウカツヒョウ</t>
    </rPh>
    <phoneticPr fontId="6"/>
  </si>
  <si>
    <t>次年度</t>
    <rPh sb="0" eb="3">
      <t>ジネンド</t>
    </rPh>
    <phoneticPr fontId="6"/>
  </si>
  <si>
    <t>対医業収入比（％）</t>
    <rPh sb="0" eb="1">
      <t>タイ</t>
    </rPh>
    <rPh sb="1" eb="3">
      <t>イギョウ</t>
    </rPh>
    <rPh sb="3" eb="5">
      <t>シュウニュウ</t>
    </rPh>
    <rPh sb="5" eb="6">
      <t>ヒ</t>
    </rPh>
    <phoneticPr fontId="6"/>
  </si>
  <si>
    <t>医業収入</t>
    <rPh sb="0" eb="2">
      <t>イギョウ</t>
    </rPh>
    <rPh sb="2" eb="4">
      <t>シュウニュウ</t>
    </rPh>
    <phoneticPr fontId="6"/>
  </si>
  <si>
    <t>　入院収入</t>
    <rPh sb="1" eb="3">
      <t>ニュウイン</t>
    </rPh>
    <rPh sb="3" eb="5">
      <t>シュウニュウ</t>
    </rPh>
    <phoneticPr fontId="6"/>
  </si>
  <si>
    <t>　外来収入</t>
    <rPh sb="1" eb="3">
      <t>ガイライ</t>
    </rPh>
    <rPh sb="3" eb="5">
      <t>シュウニュウ</t>
    </rPh>
    <phoneticPr fontId="6"/>
  </si>
  <si>
    <t>医業外収入</t>
    <rPh sb="0" eb="2">
      <t>イギョウ</t>
    </rPh>
    <rPh sb="2" eb="3">
      <t>ガイ</t>
    </rPh>
    <rPh sb="3" eb="5">
      <t>シュウニュウ</t>
    </rPh>
    <phoneticPr fontId="6"/>
  </si>
  <si>
    <t>借入金</t>
    <rPh sb="0" eb="3">
      <t>カリイレキン</t>
    </rPh>
    <phoneticPr fontId="6"/>
  </si>
  <si>
    <t>拠出金</t>
    <phoneticPr fontId="6"/>
  </si>
  <si>
    <t>前年度繰越金</t>
    <rPh sb="0" eb="3">
      <t>ゼンネンド</t>
    </rPh>
    <rPh sb="3" eb="6">
      <t>クリコシキン</t>
    </rPh>
    <phoneticPr fontId="6"/>
  </si>
  <si>
    <t>（支出予算額総括表）</t>
    <rPh sb="1" eb="3">
      <t>シシュツ</t>
    </rPh>
    <rPh sb="3" eb="5">
      <t>ヨサン</t>
    </rPh>
    <rPh sb="5" eb="6">
      <t>ガク</t>
    </rPh>
    <rPh sb="6" eb="9">
      <t>ソウカツヒョウ</t>
    </rPh>
    <phoneticPr fontId="6"/>
  </si>
  <si>
    <t>　医療機器購入費</t>
    <rPh sb="1" eb="3">
      <t>イリョウ</t>
    </rPh>
    <rPh sb="3" eb="5">
      <t>キキ</t>
    </rPh>
    <rPh sb="5" eb="8">
      <t>コウニュウヒ</t>
    </rPh>
    <phoneticPr fontId="6"/>
  </si>
  <si>
    <t>借入元金返済</t>
    <rPh sb="0" eb="2">
      <t>カリイ</t>
    </rPh>
    <rPh sb="2" eb="4">
      <t>モトキン</t>
    </rPh>
    <rPh sb="4" eb="6">
      <t>ヘンサイ</t>
    </rPh>
    <phoneticPr fontId="6"/>
  </si>
  <si>
    <t>　初 年 度</t>
    <rPh sb="1" eb="2">
      <t>ショ</t>
    </rPh>
    <rPh sb="3" eb="4">
      <t>トシ</t>
    </rPh>
    <rPh sb="5" eb="6">
      <t>ド</t>
    </rPh>
    <phoneticPr fontId="6"/>
  </si>
  <si>
    <t>初年度</t>
    <rPh sb="0" eb="1">
      <t>ショ</t>
    </rPh>
    <rPh sb="1" eb="3">
      <t>ネンド</t>
    </rPh>
    <phoneticPr fontId="6"/>
  </si>
  <si>
    <t>施設名：医療法人○〇会○〇クリニック</t>
    <rPh sb="0" eb="2">
      <t>シセツ</t>
    </rPh>
    <rPh sb="2" eb="3">
      <t>メイ</t>
    </rPh>
    <rPh sb="4" eb="6">
      <t>イリョウ</t>
    </rPh>
    <rPh sb="6" eb="8">
      <t>ホウジン</t>
    </rPh>
    <rPh sb="10" eb="11">
      <t>カイ</t>
    </rPh>
    <phoneticPr fontId="6"/>
  </si>
  <si>
    <t>（職員給与費内訳書のとおり）</t>
    <rPh sb="1" eb="3">
      <t>ショクイン</t>
    </rPh>
    <rPh sb="3" eb="5">
      <t>キュウヨ</t>
    </rPh>
    <rPh sb="5" eb="6">
      <t>ヒ</t>
    </rPh>
    <rPh sb="6" eb="9">
      <t>ウチワケショ</t>
    </rPh>
    <phoneticPr fontId="6"/>
  </si>
  <si>
    <t>（役員報酬内訳書のとおり）</t>
    <rPh sb="1" eb="3">
      <t>ヤクイン</t>
    </rPh>
    <rPh sb="3" eb="5">
      <t>ホウシュウ</t>
    </rPh>
    <rPh sb="5" eb="8">
      <t>ウチワケショ</t>
    </rPh>
    <phoneticPr fontId="6"/>
  </si>
  <si>
    <t>　　その他</t>
    <rPh sb="4" eb="5">
      <t>タ</t>
    </rPh>
    <phoneticPr fontId="6"/>
  </si>
  <si>
    <t>退職金等</t>
    <rPh sb="0" eb="3">
      <t>タイショクキン</t>
    </rPh>
    <rPh sb="3" eb="4">
      <t>トウ</t>
    </rPh>
    <phoneticPr fontId="5"/>
  </si>
  <si>
    <t>予　算　明　細　書</t>
    <rPh sb="0" eb="1">
      <t>ヨ</t>
    </rPh>
    <rPh sb="2" eb="3">
      <t>サン</t>
    </rPh>
    <rPh sb="4" eb="5">
      <t>アキラ</t>
    </rPh>
    <rPh sb="6" eb="7">
      <t>ホソ</t>
    </rPh>
    <rPh sb="8" eb="9">
      <t>ショ</t>
    </rPh>
    <phoneticPr fontId="3"/>
  </si>
  <si>
    <t>予　算　明　細　書</t>
    <rPh sb="0" eb="1">
      <t>ヨ</t>
    </rPh>
    <rPh sb="2" eb="3">
      <t>サン</t>
    </rPh>
    <rPh sb="4" eb="5">
      <t>アキラ</t>
    </rPh>
    <rPh sb="6" eb="7">
      <t>ホソ</t>
    </rPh>
    <rPh sb="8" eb="9">
      <t>ショ</t>
    </rPh>
    <phoneticPr fontId="5"/>
  </si>
  <si>
    <t>土地、建物、リース機器等の賃借料</t>
    <rPh sb="0" eb="2">
      <t>トチ</t>
    </rPh>
    <rPh sb="3" eb="5">
      <t>タテモノ</t>
    </rPh>
    <rPh sb="9" eb="11">
      <t>キキ</t>
    </rPh>
    <rPh sb="11" eb="12">
      <t>トウ</t>
    </rPh>
    <rPh sb="13" eb="16">
      <t>チンシャクリョウ</t>
    </rPh>
    <phoneticPr fontId="6"/>
  </si>
  <si>
    <t>固定資産税等</t>
    <rPh sb="0" eb="2">
      <t>コテイ</t>
    </rPh>
    <rPh sb="2" eb="5">
      <t>シサンゼイ</t>
    </rPh>
    <rPh sb="5" eb="6">
      <t>トウ</t>
    </rPh>
    <phoneticPr fontId="6"/>
  </si>
  <si>
    <t>看板等改修費用</t>
    <rPh sb="0" eb="2">
      <t>カンバン</t>
    </rPh>
    <rPh sb="2" eb="3">
      <t>トウ</t>
    </rPh>
    <rPh sb="3" eb="5">
      <t>カイシュウ</t>
    </rPh>
    <rPh sb="5" eb="7">
      <t>ヒヨウ</t>
    </rPh>
    <phoneticPr fontId="5"/>
  </si>
  <si>
    <t>入院患者給食は委託にて対応</t>
    <rPh sb="0" eb="2">
      <t>ニュウイン</t>
    </rPh>
    <rPh sb="2" eb="4">
      <t>カンジャ</t>
    </rPh>
    <rPh sb="4" eb="6">
      <t>キュウショク</t>
    </rPh>
    <rPh sb="7" eb="9">
      <t>イタク</t>
    </rPh>
    <rPh sb="11" eb="13">
      <t>タイオウ</t>
    </rPh>
    <phoneticPr fontId="5"/>
  </si>
  <si>
    <t>１．「役職」には、理事長、理事、監事等の役職名を記入。</t>
    <rPh sb="3" eb="5">
      <t>ヤクショク</t>
    </rPh>
    <rPh sb="9" eb="12">
      <t>リジチョウ</t>
    </rPh>
    <rPh sb="13" eb="15">
      <t>リジ</t>
    </rPh>
    <rPh sb="16" eb="18">
      <t>カンジ</t>
    </rPh>
    <rPh sb="18" eb="19">
      <t>トウ</t>
    </rPh>
    <rPh sb="20" eb="23">
      <t>ヤクショクメイ</t>
    </rPh>
    <rPh sb="24" eb="26">
      <t>キニュウ</t>
    </rPh>
    <phoneticPr fontId="6"/>
  </si>
  <si>
    <t>学会、講習会、教育研修等の費用</t>
    <rPh sb="0" eb="2">
      <t>ガッカイ</t>
    </rPh>
    <rPh sb="3" eb="6">
      <t>コウシュウカイ</t>
    </rPh>
    <rPh sb="7" eb="9">
      <t>キョウイク</t>
    </rPh>
    <rPh sb="9" eb="11">
      <t>ケンシュウ</t>
    </rPh>
    <rPh sb="11" eb="12">
      <t>トウ</t>
    </rPh>
    <rPh sb="13" eb="15">
      <t>ヒヨウ</t>
    </rPh>
    <phoneticPr fontId="6"/>
  </si>
  <si>
    <t>１５人</t>
    <rPh sb="2" eb="3">
      <t>ニン</t>
    </rPh>
    <phoneticPr fontId="3"/>
  </si>
  <si>
    <t>１年</t>
    <rPh sb="1" eb="2">
      <t>ネン</t>
    </rPh>
    <phoneticPr fontId="3"/>
  </si>
  <si>
    <t>５，４７５人</t>
    <rPh sb="5" eb="6">
      <t>ニン</t>
    </rPh>
    <phoneticPr fontId="3"/>
  </si>
  <si>
    <t>４，２５６人</t>
    <rPh sb="5" eb="6">
      <t>ニン</t>
    </rPh>
    <phoneticPr fontId="3"/>
  </si>
  <si>
    <t>８２人</t>
    <rPh sb="2" eb="3">
      <t>ニン</t>
    </rPh>
    <phoneticPr fontId="3"/>
  </si>
  <si>
    <t>１，９２０人</t>
    <rPh sb="5" eb="6">
      <t>ニン</t>
    </rPh>
    <phoneticPr fontId="3"/>
  </si>
  <si>
    <t>１，８７５人</t>
    <rPh sb="5" eb="6">
      <t>ニン</t>
    </rPh>
    <phoneticPr fontId="3"/>
  </si>
  <si>
    <t>２３，０４０人</t>
    <rPh sb="6" eb="7">
      <t>ニン</t>
    </rPh>
    <phoneticPr fontId="3"/>
  </si>
  <si>
    <t>次年度</t>
    <rPh sb="0" eb="1">
      <t>ツギ</t>
    </rPh>
    <rPh sb="1" eb="3">
      <t>ネンド</t>
    </rPh>
    <phoneticPr fontId="6"/>
  </si>
  <si>
    <t>医　　　　　師</t>
    <rPh sb="0" eb="1">
      <t>イ</t>
    </rPh>
    <rPh sb="6" eb="7">
      <t>シ</t>
    </rPh>
    <phoneticPr fontId="3"/>
  </si>
  <si>
    <t>看　　護　　師　</t>
    <rPh sb="0" eb="1">
      <t>ミ</t>
    </rPh>
    <rPh sb="3" eb="4">
      <t>ユズル</t>
    </rPh>
    <rPh sb="6" eb="7">
      <t>シ</t>
    </rPh>
    <phoneticPr fontId="3"/>
  </si>
  <si>
    <t>医療機器購入費</t>
    <rPh sb="0" eb="2">
      <t>イリョウ</t>
    </rPh>
    <rPh sb="2" eb="4">
      <t>キキ</t>
    </rPh>
    <rPh sb="4" eb="6">
      <t>コウニュウ</t>
    </rPh>
    <rPh sb="6" eb="7">
      <t>ヒ</t>
    </rPh>
    <phoneticPr fontId="5"/>
  </si>
  <si>
    <t>※役員報酬分と役員給与分とを分けることが困難な場合は、役員報酬分で一括記入でも構わない。</t>
    <rPh sb="1" eb="3">
      <t>ヤクイン</t>
    </rPh>
    <rPh sb="3" eb="5">
      <t>ホウシュウ</t>
    </rPh>
    <rPh sb="5" eb="6">
      <t>ブン</t>
    </rPh>
    <rPh sb="7" eb="9">
      <t>ヤクイン</t>
    </rPh>
    <rPh sb="9" eb="11">
      <t>キュウヨ</t>
    </rPh>
    <rPh sb="11" eb="12">
      <t>ブン</t>
    </rPh>
    <rPh sb="14" eb="15">
      <t>ワ</t>
    </rPh>
    <rPh sb="20" eb="22">
      <t>コンナン</t>
    </rPh>
    <rPh sb="23" eb="25">
      <t>バアイ</t>
    </rPh>
    <rPh sb="27" eb="29">
      <t>ヤクイン</t>
    </rPh>
    <rPh sb="29" eb="31">
      <t>ホウシュウ</t>
    </rPh>
    <rPh sb="31" eb="32">
      <t>ブン</t>
    </rPh>
    <rPh sb="33" eb="35">
      <t>イッカツ</t>
    </rPh>
    <rPh sb="35" eb="37">
      <t>キニュウ</t>
    </rPh>
    <rPh sb="39" eb="40">
      <t>カマ</t>
    </rPh>
    <phoneticPr fontId="6"/>
  </si>
  <si>
    <t>３．「月額」「年額」は、役員の職務に対する報酬である「役員報酬分」と、
    医師や看護師等の職務に対する給与である「役員給与分」に分けて記入。</t>
    <rPh sb="3" eb="5">
      <t>ゲツガク</t>
    </rPh>
    <rPh sb="7" eb="9">
      <t>ネンガク</t>
    </rPh>
    <rPh sb="12" eb="14">
      <t>ヤクイン</t>
    </rPh>
    <rPh sb="15" eb="17">
      <t>ショクム</t>
    </rPh>
    <rPh sb="18" eb="19">
      <t>タイ</t>
    </rPh>
    <rPh sb="21" eb="23">
      <t>ホウシュウ</t>
    </rPh>
    <rPh sb="27" eb="29">
      <t>ヤクイン</t>
    </rPh>
    <rPh sb="29" eb="31">
      <t>ホウシュウ</t>
    </rPh>
    <rPh sb="31" eb="32">
      <t>ブン</t>
    </rPh>
    <rPh sb="40" eb="42">
      <t>イシ</t>
    </rPh>
    <rPh sb="43" eb="45">
      <t>カンゴ</t>
    </rPh>
    <rPh sb="45" eb="46">
      <t>シ</t>
    </rPh>
    <rPh sb="46" eb="47">
      <t>トウ</t>
    </rPh>
    <rPh sb="48" eb="50">
      <t>ショクム</t>
    </rPh>
    <rPh sb="51" eb="52">
      <t>タイ</t>
    </rPh>
    <rPh sb="54" eb="56">
      <t>キュウヨ</t>
    </rPh>
    <rPh sb="60" eb="62">
      <t>ヤクイン</t>
    </rPh>
    <rPh sb="62" eb="64">
      <t>キュウヨ</t>
    </rPh>
    <rPh sb="64" eb="65">
      <t>ブン</t>
    </rPh>
    <rPh sb="67" eb="68">
      <t>ワ</t>
    </rPh>
    <rPh sb="70" eb="72">
      <t>キニュウ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</si>
</sst>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0.0%"/>
  </numFmts>
  <fonts count="10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7">
    <xf numFmtId="0" fontId="0" fillId="0" borderId="0" xfId="0">
      <alignment vertical="center"/>
    </xf>
    <xf numFmtId="0" fontId="4" fillId="0" borderId="0" xfId="1" applyFont="1">
      <alignment vertical="center"/>
    </xf>
    <xf numFmtId="0" fontId="1" fillId="0" borderId="0" xfId="1" applyFont="1">
      <alignment vertical="center"/>
    </xf>
    <xf numFmtId="0" fontId="1" fillId="0" borderId="1" xfId="1" applyFont="1" applyBorder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distributed"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4" xfId="1" applyFont="1" applyBorder="1">
      <alignment vertical="center"/>
    </xf>
    <xf numFmtId="176" fontId="1" fillId="0" borderId="5" xfId="1" applyNumberFormat="1" applyFont="1" applyBorder="1">
      <alignment vertical="center"/>
    </xf>
    <xf numFmtId="176" fontId="1" fillId="0" borderId="6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7" xfId="1" applyNumberFormat="1" applyFont="1" applyBorder="1">
      <alignment vertical="center"/>
    </xf>
    <xf numFmtId="176" fontId="1" fillId="0" borderId="8" xfId="1" applyNumberFormat="1" applyFont="1" applyBorder="1">
      <alignment vertical="center"/>
    </xf>
    <xf numFmtId="176" fontId="1" fillId="0" borderId="9" xfId="1" applyNumberFormat="1" applyFont="1" applyBorder="1">
      <alignment vertical="center"/>
    </xf>
    <xf numFmtId="176" fontId="1" fillId="0" borderId="3" xfId="1" applyNumberFormat="1" applyFont="1" applyBorder="1">
      <alignment vertical="center"/>
    </xf>
    <xf numFmtId="176" fontId="1" fillId="0" borderId="4" xfId="1" applyNumberFormat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8" xfId="1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/>
    <xf numFmtId="0" fontId="9" fillId="0" borderId="0" xfId="0" applyFont="1" applyAlignment="1"/>
    <xf numFmtId="0" fontId="2" fillId="0" borderId="12" xfId="0" applyFont="1" applyBorder="1" applyAlignment="1"/>
    <xf numFmtId="0" fontId="9" fillId="0" borderId="1" xfId="0" applyFont="1" applyBorder="1" applyAlignment="1"/>
    <xf numFmtId="0" fontId="9" fillId="0" borderId="7" xfId="0" applyFont="1" applyBorder="1" applyAlignment="1"/>
    <xf numFmtId="0" fontId="7" fillId="0" borderId="0" xfId="0" applyFont="1" applyAlignment="1"/>
    <xf numFmtId="0" fontId="7" fillId="0" borderId="13" xfId="0" applyFont="1" applyBorder="1" applyAlignment="1">
      <alignment horizontal="distributed" vertical="center" justifyLastLine="1"/>
    </xf>
    <xf numFmtId="0" fontId="7" fillId="0" borderId="1" xfId="0" applyFont="1" applyBorder="1" applyAlignment="1"/>
    <xf numFmtId="177" fontId="7" fillId="0" borderId="12" xfId="0" applyNumberFormat="1" applyFont="1" applyBorder="1" applyAlignment="1"/>
    <xf numFmtId="178" fontId="7" fillId="0" borderId="12" xfId="0" applyNumberFormat="1" applyFont="1" applyBorder="1" applyAlignment="1"/>
    <xf numFmtId="178" fontId="7" fillId="0" borderId="14" xfId="0" applyNumberFormat="1" applyFont="1" applyBorder="1" applyAlignment="1"/>
    <xf numFmtId="0" fontId="7" fillId="0" borderId="2" xfId="0" applyFont="1" applyBorder="1" applyAlignment="1">
      <alignment horizontal="center"/>
    </xf>
    <xf numFmtId="177" fontId="7" fillId="0" borderId="13" xfId="0" applyNumberFormat="1" applyFont="1" applyBorder="1" applyAlignment="1"/>
    <xf numFmtId="178" fontId="7" fillId="0" borderId="3" xfId="0" applyNumberFormat="1" applyFont="1" applyBorder="1" applyAlignment="1"/>
    <xf numFmtId="178" fontId="7" fillId="0" borderId="13" xfId="0" applyNumberFormat="1" applyFont="1" applyBorder="1" applyAlignment="1"/>
    <xf numFmtId="0" fontId="0" fillId="0" borderId="8" xfId="0" applyBorder="1">
      <alignment vertical="center"/>
    </xf>
    <xf numFmtId="177" fontId="2" fillId="0" borderId="0" xfId="0" applyNumberFormat="1" applyFont="1" applyAlignment="1"/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1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" xfId="0" applyFont="1" applyBorder="1" applyAlignment="1"/>
    <xf numFmtId="0" fontId="2" fillId="0" borderId="7" xfId="0" applyFont="1" applyBorder="1" applyAlignment="1"/>
    <xf numFmtId="0" fontId="2" fillId="0" borderId="13" xfId="0" applyFont="1" applyBorder="1" applyAlignment="1">
      <alignment horizontal="center" vertical="center"/>
    </xf>
    <xf numFmtId="177" fontId="2" fillId="0" borderId="3" xfId="0" applyNumberFormat="1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177" fontId="2" fillId="0" borderId="14" xfId="0" applyNumberFormat="1" applyFont="1" applyBorder="1">
      <alignment vertic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77" fontId="2" fillId="0" borderId="13" xfId="0" applyNumberFormat="1" applyFont="1" applyBorder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7" fillId="0" borderId="15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7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3" xfId="1" applyNumberFormat="1" applyFont="1" applyBorder="1" applyAlignment="1">
      <alignment horizontal="right" vertical="center"/>
    </xf>
    <xf numFmtId="176" fontId="1" fillId="0" borderId="4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distributed" vertical="center"/>
    </xf>
    <xf numFmtId="0" fontId="1" fillId="0" borderId="8" xfId="1" applyFont="1" applyBorder="1" applyAlignment="1">
      <alignment horizontal="distributed" vertical="center"/>
    </xf>
    <xf numFmtId="0" fontId="1" fillId="0" borderId="9" xfId="1" applyFont="1" applyBorder="1" applyAlignment="1">
      <alignment horizontal="distributed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0" xfId="1" applyNumberFormat="1" applyFont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176" fontId="1" fillId="0" borderId="11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9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horizontal="distributed" vertical="center"/>
    </xf>
    <xf numFmtId="0" fontId="1" fillId="0" borderId="0" xfId="1" applyFont="1" applyAlignment="1">
      <alignment horizontal="distributed" vertical="center"/>
    </xf>
    <xf numFmtId="0" fontId="1" fillId="0" borderId="7" xfId="1" applyFont="1" applyBorder="1" applyAlignment="1">
      <alignment horizontal="distributed" vertical="center"/>
    </xf>
    <xf numFmtId="0" fontId="1" fillId="0" borderId="2" xfId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176" fontId="1" fillId="0" borderId="10" xfId="1" applyNumberFormat="1" applyFont="1" applyBorder="1" applyAlignment="1">
      <alignment horizontal="right" vertical="center"/>
    </xf>
    <xf numFmtId="176" fontId="1" fillId="0" borderId="5" xfId="1" applyNumberFormat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0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1" fillId="0" borderId="6" xfId="1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0" xfId="0" applyFont="1" applyAlignment="1">
      <alignment vertical="top" wrapText="1"/>
    </xf>
    <xf numFmtId="176" fontId="1" fillId="0" borderId="16" xfId="1" applyNumberFormat="1" applyFont="1" applyBorder="1" applyAlignment="1">
      <alignment horizontal="right" vertical="center"/>
    </xf>
    <xf numFmtId="176" fontId="1" fillId="0" borderId="17" xfId="1" applyNumberFormat="1" applyFont="1" applyBorder="1" applyAlignment="1">
      <alignment horizontal="right" vertical="center"/>
    </xf>
    <xf numFmtId="176" fontId="1" fillId="0" borderId="18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</cellXfs>
  <cellStyles count="2">
    <cellStyle name="標準" xfId="0" builtinId="0"/>
    <cellStyle name="標準_Book1" xfId="1" xr:uid="{3542298A-C56A-4383-B89B-18A231226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527050</xdr:colOff>
      <xdr:row>7</xdr:row>
      <xdr:rowOff>158750</xdr:rowOff>
    </xdr:from>
    <xdr:to>
      <xdr:col>6</xdr:col>
      <xdr:colOff>253892</xdr:colOff>
      <xdr:row>13</xdr:row>
      <xdr:rowOff>101600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3E305B0-26BF-9EEB-0B2C-45FB213C4067}"/>
            </a:ext>
          </a:extLst>
        </xdr:cNvPr>
        <xdr:cNvSpPr/>
      </xdr:nvSpPr>
      <xdr:spPr>
        <a:xfrm>
          <a:off x="1533525" y="1771650"/>
          <a:ext cx="4695825" cy="173355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・個人開設後１年以上経過している場合かつ一人医師医療法人（常勤医師が３名未満）の場合には、添付不要であること。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・ただし、病床を保有している場合や医療法人化に伴い、診療体制に大きな変更がある場合（法人化に伴い、医師を増員する場合等）には、添付が必要であること。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・初年度が６ヶ月に満たない場合は、３年度分作成すること。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・書類の添付が不要の場合であっても、作成自体が省略できるわけではないことに注意すること。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3BB1-17B7-4554-9F0D-59D078DEFF6C}">
  <dimension ref="A1:H46"/>
  <sheetViews>
    <sheetView tabSelected="1" view="pageBreakPreview" zoomScaleNormal="100" zoomScaleSheetLayoutView="100" workbookViewId="0">
      <selection activeCell="E19" sqref="E19"/>
    </sheetView>
  </sheetViews>
  <sheetFormatPr defaultColWidth="9" defaultRowHeight="13.5"/>
  <cols>
    <col min="1" max="1" width="9" style="22"/>
    <col min="2" max="2" width="18.625" style="22" customWidth="1"/>
    <col min="3" max="4" width="12.625" style="22" customWidth="1"/>
    <col min="5" max="6" width="11.625" style="22" customWidth="1"/>
    <col min="7" max="16384" width="9" style="22"/>
  </cols>
  <sheetData>
    <row r="1" spans="1:8" ht="17.25">
      <c r="H1" s="21" t="s">
        <v>73</v>
      </c>
    </row>
    <row r="2" spans="1:8" ht="17.25" customHeight="1"/>
    <row r="3" spans="1:8" ht="16.5" customHeight="1">
      <c r="A3" s="27"/>
      <c r="B3" s="27"/>
      <c r="C3" s="27" t="s">
        <v>154</v>
      </c>
      <c r="D3" s="27"/>
      <c r="E3" s="27"/>
      <c r="F3" s="27"/>
      <c r="G3" s="27"/>
    </row>
    <row r="4" spans="1:8" ht="18" customHeight="1">
      <c r="A4" s="27"/>
      <c r="B4" s="27"/>
      <c r="C4" s="27"/>
      <c r="D4" s="27"/>
      <c r="E4" s="27"/>
      <c r="F4" s="27"/>
      <c r="G4" s="27"/>
    </row>
    <row r="5" spans="1:8" ht="18" customHeight="1">
      <c r="A5" s="27"/>
      <c r="B5" s="27" t="s">
        <v>155</v>
      </c>
      <c r="C5" s="27"/>
      <c r="D5" s="27"/>
      <c r="E5" s="27" t="s">
        <v>53</v>
      </c>
      <c r="F5" s="27"/>
      <c r="G5" s="27"/>
    </row>
    <row r="6" spans="1:8" ht="16.5" customHeight="1">
      <c r="A6" s="27"/>
      <c r="B6" s="69" t="s">
        <v>104</v>
      </c>
      <c r="C6" s="69" t="s">
        <v>95</v>
      </c>
      <c r="D6" s="69" t="s">
        <v>156</v>
      </c>
      <c r="E6" s="71" t="s">
        <v>157</v>
      </c>
      <c r="F6" s="72"/>
      <c r="G6" s="27"/>
    </row>
    <row r="7" spans="1:8" ht="16.5" customHeight="1">
      <c r="A7" s="27"/>
      <c r="B7" s="70"/>
      <c r="C7" s="70"/>
      <c r="D7" s="70"/>
      <c r="E7" s="28" t="s">
        <v>95</v>
      </c>
      <c r="F7" s="28" t="s">
        <v>156</v>
      </c>
      <c r="G7" s="27"/>
    </row>
    <row r="8" spans="1:8" ht="24" customHeight="1">
      <c r="A8" s="27"/>
      <c r="B8" s="29" t="s">
        <v>158</v>
      </c>
      <c r="C8" s="30">
        <f>SUM(C9:C11)</f>
        <v>251030</v>
      </c>
      <c r="D8" s="30">
        <f>SUM(D9:D11)</f>
        <v>314820</v>
      </c>
      <c r="E8" s="31">
        <f>IF(C8=0,"",C8/$C$8)</f>
        <v>1</v>
      </c>
      <c r="F8" s="31">
        <f>IF(D8=0,"",D8/$D$8)</f>
        <v>1</v>
      </c>
      <c r="G8" s="27"/>
    </row>
    <row r="9" spans="1:8" ht="24" customHeight="1">
      <c r="A9" s="27"/>
      <c r="B9" s="29" t="s">
        <v>159</v>
      </c>
      <c r="C9" s="30">
        <f>'予算明細書（初年度　収入）'!AP16</f>
        <v>132130</v>
      </c>
      <c r="D9" s="30">
        <f>'予算明細書（次年度　収入）'!AP16</f>
        <v>169900</v>
      </c>
      <c r="E9" s="31">
        <f t="shared" ref="E9:E15" si="0">IF(C9=0,"",C9/$C$8)</f>
        <v>0.52635143209974899</v>
      </c>
      <c r="F9" s="31">
        <f t="shared" ref="F9:F15" si="1">IF(D9=0,"",D9/$D$8)</f>
        <v>0.5396734642017661</v>
      </c>
      <c r="G9" s="27"/>
    </row>
    <row r="10" spans="1:8" ht="24" customHeight="1">
      <c r="A10" s="27"/>
      <c r="B10" s="29" t="s">
        <v>160</v>
      </c>
      <c r="C10" s="30">
        <f>'予算明細書（初年度　収入）'!AP20</f>
        <v>113900</v>
      </c>
      <c r="D10" s="30">
        <f>'予算明細書（次年度　収入）'!AP20</f>
        <v>139920</v>
      </c>
      <c r="E10" s="31">
        <f t="shared" si="0"/>
        <v>0.45373062980520257</v>
      </c>
      <c r="F10" s="31">
        <f t="shared" si="1"/>
        <v>0.44444444444444442</v>
      </c>
      <c r="G10" s="27"/>
    </row>
    <row r="11" spans="1:8" ht="24" customHeight="1">
      <c r="A11" s="27"/>
      <c r="B11" s="29" t="s">
        <v>146</v>
      </c>
      <c r="C11" s="30">
        <f>'予算明細書（初年度　収入）'!AP23</f>
        <v>5000</v>
      </c>
      <c r="D11" s="30">
        <f>'予算明細書（次年度　収入）'!AP23</f>
        <v>5000</v>
      </c>
      <c r="E11" s="31">
        <f t="shared" si="0"/>
        <v>1.9917938095048399E-2</v>
      </c>
      <c r="F11" s="31">
        <f t="shared" si="1"/>
        <v>1.5882091353789467E-2</v>
      </c>
      <c r="G11" s="27"/>
    </row>
    <row r="12" spans="1:8" ht="24" customHeight="1">
      <c r="A12" s="27"/>
      <c r="B12" s="29" t="s">
        <v>161</v>
      </c>
      <c r="C12" s="30">
        <f>'予算明細書（初年度　収入）'!AP24</f>
        <v>0</v>
      </c>
      <c r="D12" s="30">
        <f>'予算明細書（次年度　収入）'!AP24</f>
        <v>0</v>
      </c>
      <c r="E12" s="31" t="str">
        <f t="shared" si="0"/>
        <v/>
      </c>
      <c r="F12" s="31" t="str">
        <f t="shared" si="1"/>
        <v/>
      </c>
      <c r="G12" s="27"/>
    </row>
    <row r="13" spans="1:8" ht="24" customHeight="1">
      <c r="A13" s="27"/>
      <c r="B13" s="29" t="s">
        <v>162</v>
      </c>
      <c r="C13" s="30">
        <f>'予算明細書（初年度　収入）'!AP27</f>
        <v>0</v>
      </c>
      <c r="D13" s="30">
        <f>'予算明細書（次年度　収入）'!AP27</f>
        <v>0</v>
      </c>
      <c r="E13" s="31" t="str">
        <f t="shared" si="0"/>
        <v/>
      </c>
      <c r="F13" s="31" t="str">
        <f t="shared" si="1"/>
        <v/>
      </c>
      <c r="G13" s="27"/>
    </row>
    <row r="14" spans="1:8" ht="24" customHeight="1">
      <c r="A14" s="27"/>
      <c r="B14" s="29" t="s">
        <v>163</v>
      </c>
      <c r="C14" s="30">
        <f>'予算明細書（初年度　収入）'!AP28</f>
        <v>50000</v>
      </c>
      <c r="D14" s="30">
        <f>'予算明細書（次年度　収入）'!AP28</f>
        <v>0</v>
      </c>
      <c r="E14" s="31">
        <f>IF(C14=0,"",C14/$C$8)</f>
        <v>0.19917938095048401</v>
      </c>
      <c r="F14" s="31" t="str">
        <f>IF(D14=0,"",D14/$D$8)</f>
        <v/>
      </c>
      <c r="G14" s="27"/>
    </row>
    <row r="15" spans="1:8" ht="24" customHeight="1">
      <c r="A15" s="27"/>
      <c r="B15" s="29" t="s">
        <v>164</v>
      </c>
      <c r="C15" s="30">
        <f>'予算明細書（初年度　収入）'!AP29</f>
        <v>0</v>
      </c>
      <c r="D15" s="30">
        <f>'予算明細書（次年度　収入）'!AP29</f>
        <v>85310</v>
      </c>
      <c r="E15" s="32" t="str">
        <f t="shared" si="0"/>
        <v/>
      </c>
      <c r="F15" s="32">
        <f t="shared" si="1"/>
        <v>0.27098024267835591</v>
      </c>
      <c r="G15" s="27"/>
    </row>
    <row r="16" spans="1:8" ht="24" customHeight="1">
      <c r="A16" s="27"/>
      <c r="B16" s="33" t="s">
        <v>153</v>
      </c>
      <c r="C16" s="34">
        <f>C8+C12+C13+C14+C15</f>
        <v>301030</v>
      </c>
      <c r="D16" s="34">
        <f>D8+D12+D13+D14+D15</f>
        <v>400130</v>
      </c>
      <c r="E16" s="35"/>
      <c r="F16" s="36"/>
      <c r="G16" s="27"/>
    </row>
    <row r="17" spans="1:7" ht="14.25">
      <c r="A17" s="27"/>
      <c r="B17" s="27"/>
      <c r="C17" s="27"/>
      <c r="D17" s="27"/>
      <c r="E17" s="27"/>
      <c r="F17" s="27"/>
      <c r="G17" s="27"/>
    </row>
    <row r="18" spans="1:7" ht="18" customHeight="1">
      <c r="A18" s="27"/>
      <c r="B18" s="27"/>
      <c r="C18" s="27"/>
      <c r="D18" s="27"/>
      <c r="E18" s="27"/>
      <c r="F18" s="27"/>
      <c r="G18" s="27"/>
    </row>
    <row r="19" spans="1:7" ht="18" customHeight="1">
      <c r="A19" s="27"/>
      <c r="B19" s="27"/>
      <c r="C19" s="27"/>
      <c r="D19" s="27"/>
      <c r="E19" s="27"/>
      <c r="F19" s="27"/>
      <c r="G19" s="27"/>
    </row>
    <row r="20" spans="1:7" ht="14.25">
      <c r="A20" s="27"/>
      <c r="B20" s="27" t="s">
        <v>165</v>
      </c>
      <c r="C20" s="27"/>
      <c r="D20" s="27"/>
      <c r="E20" s="27" t="s">
        <v>53</v>
      </c>
      <c r="F20" s="27"/>
      <c r="G20" s="27"/>
    </row>
    <row r="21" spans="1:7" ht="16.5" customHeight="1">
      <c r="A21" s="27"/>
      <c r="B21" s="69" t="s">
        <v>104</v>
      </c>
      <c r="C21" s="69" t="s">
        <v>95</v>
      </c>
      <c r="D21" s="69" t="s">
        <v>156</v>
      </c>
      <c r="E21" s="71" t="s">
        <v>157</v>
      </c>
      <c r="F21" s="72"/>
      <c r="G21" s="27"/>
    </row>
    <row r="22" spans="1:7" ht="16.5" customHeight="1">
      <c r="A22" s="27"/>
      <c r="B22" s="70"/>
      <c r="C22" s="70"/>
      <c r="D22" s="70"/>
      <c r="E22" s="28" t="s">
        <v>95</v>
      </c>
      <c r="F22" s="28" t="s">
        <v>156</v>
      </c>
      <c r="G22" s="27"/>
    </row>
    <row r="23" spans="1:7" ht="24" customHeight="1">
      <c r="A23" s="27"/>
      <c r="B23" s="29" t="s">
        <v>107</v>
      </c>
      <c r="C23" s="30">
        <f>'予算明細書（初年度　支出）'!H7</f>
        <v>211720</v>
      </c>
      <c r="D23" s="30">
        <f>'予算明細書（次年度　支出）'!H7</f>
        <v>259970</v>
      </c>
      <c r="E23" s="31">
        <f t="shared" ref="E23:E30" si="2">IF(C23=0,"",C23/$C$8)</f>
        <v>0.84340517069672949</v>
      </c>
      <c r="F23" s="31">
        <f t="shared" ref="F23:F30" si="3">IF(D23=0,"",D23/$D$8)</f>
        <v>0.82577345784892953</v>
      </c>
      <c r="G23" s="27"/>
    </row>
    <row r="24" spans="1:7" ht="24" customHeight="1">
      <c r="A24" s="27"/>
      <c r="B24" s="29" t="s">
        <v>144</v>
      </c>
      <c r="C24" s="30">
        <f>'予算明細書（初年度　支出）'!H34</f>
        <v>0</v>
      </c>
      <c r="D24" s="30">
        <f>'予算明細書（次年度　支出）'!H34</f>
        <v>0</v>
      </c>
      <c r="E24" s="31" t="str">
        <f t="shared" si="2"/>
        <v/>
      </c>
      <c r="F24" s="31" t="str">
        <f t="shared" si="3"/>
        <v/>
      </c>
      <c r="G24" s="27"/>
    </row>
    <row r="25" spans="1:7" ht="24" customHeight="1">
      <c r="A25" s="27"/>
      <c r="B25" s="29" t="s">
        <v>147</v>
      </c>
      <c r="C25" s="30">
        <f>SUM(C26:C27)</f>
        <v>1000</v>
      </c>
      <c r="D25" s="30">
        <f>SUM(D26:D27)</f>
        <v>5000</v>
      </c>
      <c r="E25" s="31">
        <f t="shared" si="2"/>
        <v>3.9835876190096797E-3</v>
      </c>
      <c r="F25" s="31">
        <f t="shared" si="3"/>
        <v>1.5882091353789467E-2</v>
      </c>
      <c r="G25" s="27"/>
    </row>
    <row r="26" spans="1:7" ht="24" customHeight="1">
      <c r="A26" s="27"/>
      <c r="B26" s="29" t="s">
        <v>148</v>
      </c>
      <c r="C26" s="30">
        <f>'予算明細書（初年度　支出）'!H38</f>
        <v>1000</v>
      </c>
      <c r="D26" s="30">
        <f>'予算明細書（次年度　支出）'!H38</f>
        <v>0</v>
      </c>
      <c r="E26" s="31">
        <f t="shared" si="2"/>
        <v>3.9835876190096797E-3</v>
      </c>
      <c r="F26" s="31" t="str">
        <f t="shared" si="3"/>
        <v/>
      </c>
      <c r="G26" s="27"/>
    </row>
    <row r="27" spans="1:7" ht="24" customHeight="1">
      <c r="A27" s="27"/>
      <c r="B27" s="29" t="s">
        <v>166</v>
      </c>
      <c r="C27" s="30">
        <f>'予算明細書（初年度　支出）'!H39</f>
        <v>0</v>
      </c>
      <c r="D27" s="30">
        <f>'予算明細書（次年度　支出）'!H39</f>
        <v>5000</v>
      </c>
      <c r="E27" s="31" t="str">
        <f t="shared" si="2"/>
        <v/>
      </c>
      <c r="F27" s="31">
        <f t="shared" si="3"/>
        <v>1.5882091353789467E-2</v>
      </c>
      <c r="G27" s="27"/>
    </row>
    <row r="28" spans="1:7" ht="24" customHeight="1">
      <c r="A28" s="27"/>
      <c r="B28" s="29" t="s">
        <v>167</v>
      </c>
      <c r="C28" s="30">
        <f>'予算明細書（初年度　支出）'!H40</f>
        <v>0</v>
      </c>
      <c r="D28" s="30">
        <f>'予算明細書（次年度　支出）'!H40</f>
        <v>0</v>
      </c>
      <c r="E28" s="31" t="str">
        <f t="shared" si="2"/>
        <v/>
      </c>
      <c r="F28" s="31" t="str">
        <f t="shared" si="3"/>
        <v/>
      </c>
      <c r="G28" s="27"/>
    </row>
    <row r="29" spans="1:7" ht="24" customHeight="1">
      <c r="A29" s="27"/>
      <c r="B29" s="29" t="s">
        <v>151</v>
      </c>
      <c r="C29" s="30">
        <f>'予算明細書（初年度　支出）'!H41</f>
        <v>3000</v>
      </c>
      <c r="D29" s="30">
        <f>'予算明細書（次年度　支出）'!H41</f>
        <v>4000</v>
      </c>
      <c r="E29" s="31">
        <f t="shared" si="2"/>
        <v>1.195076285702904E-2</v>
      </c>
      <c r="F29" s="31">
        <f t="shared" si="3"/>
        <v>1.2705673083031574E-2</v>
      </c>
      <c r="G29" s="27"/>
    </row>
    <row r="30" spans="1:7" ht="24" customHeight="1">
      <c r="A30" s="27"/>
      <c r="B30" s="29" t="s">
        <v>152</v>
      </c>
      <c r="C30" s="30">
        <f>'予算明細書（初年度　支出）'!H42</f>
        <v>85310</v>
      </c>
      <c r="D30" s="30">
        <f>'予算明細書（次年度　支出）'!H42</f>
        <v>131160</v>
      </c>
      <c r="E30" s="32">
        <f t="shared" si="2"/>
        <v>0.3398398597777158</v>
      </c>
      <c r="F30" s="32">
        <f t="shared" si="3"/>
        <v>0.41661902039260529</v>
      </c>
      <c r="G30" s="27"/>
    </row>
    <row r="31" spans="1:7" ht="24" customHeight="1">
      <c r="A31" s="27"/>
      <c r="B31" s="33" t="s">
        <v>153</v>
      </c>
      <c r="C31" s="34">
        <f>C23+C24+C25+C28+C29+C30</f>
        <v>301030</v>
      </c>
      <c r="D31" s="34">
        <f>D23+D24+D25+D28+D29+D30</f>
        <v>400130</v>
      </c>
      <c r="E31" s="35"/>
      <c r="F31" s="36"/>
      <c r="G31" s="27"/>
    </row>
    <row r="32" spans="1:7" ht="14.25">
      <c r="A32" s="27"/>
      <c r="B32" s="27"/>
      <c r="C32" s="27"/>
      <c r="D32" s="27"/>
      <c r="E32" s="27"/>
      <c r="F32" s="27"/>
      <c r="G32" s="27"/>
    </row>
    <row r="33" spans="1:7" ht="14.25">
      <c r="A33" s="27"/>
      <c r="B33" s="27"/>
      <c r="C33" s="27"/>
      <c r="D33" s="27"/>
      <c r="E33" s="27"/>
      <c r="F33" s="27"/>
      <c r="G33" s="27"/>
    </row>
    <row r="34" spans="1:7" ht="14.25">
      <c r="A34" s="27"/>
      <c r="B34" s="27"/>
      <c r="C34" s="27"/>
      <c r="D34" s="27"/>
      <c r="E34" s="27"/>
      <c r="F34" s="27"/>
      <c r="G34" s="27"/>
    </row>
    <row r="35" spans="1:7" ht="14.25">
      <c r="A35" s="27"/>
      <c r="B35" s="27"/>
      <c r="C35" s="27"/>
      <c r="D35" s="27"/>
      <c r="E35" s="27"/>
      <c r="F35" s="27"/>
      <c r="G35" s="27"/>
    </row>
    <row r="36" spans="1:7" ht="14.25">
      <c r="A36" s="27"/>
      <c r="B36" s="27"/>
      <c r="C36" s="27"/>
      <c r="D36" s="27"/>
      <c r="E36" s="27"/>
      <c r="F36" s="27"/>
      <c r="G36" s="27"/>
    </row>
    <row r="37" spans="1:7" ht="14.25">
      <c r="A37" s="27"/>
      <c r="B37" s="27"/>
      <c r="C37" s="27"/>
      <c r="D37" s="27"/>
      <c r="E37" s="27"/>
      <c r="F37" s="27"/>
      <c r="G37" s="27"/>
    </row>
    <row r="38" spans="1:7" ht="14.25">
      <c r="A38" s="27"/>
      <c r="B38" s="27"/>
      <c r="C38" s="27"/>
      <c r="D38" s="27"/>
      <c r="E38" s="27"/>
      <c r="F38" s="27"/>
      <c r="G38" s="27"/>
    </row>
    <row r="39" spans="1:7" ht="14.25">
      <c r="A39" s="27"/>
      <c r="B39" s="27"/>
      <c r="C39" s="27"/>
      <c r="D39" s="27"/>
      <c r="E39" s="27"/>
      <c r="F39" s="27"/>
      <c r="G39" s="27"/>
    </row>
    <row r="40" spans="1:7" ht="14.25">
      <c r="A40" s="27"/>
      <c r="B40" s="27"/>
      <c r="C40" s="27"/>
      <c r="D40" s="27"/>
      <c r="E40" s="27"/>
      <c r="F40" s="27"/>
      <c r="G40" s="27"/>
    </row>
    <row r="41" spans="1:7" ht="14.25">
      <c r="A41" s="27"/>
      <c r="B41" s="27"/>
      <c r="C41" s="27"/>
      <c r="D41" s="27"/>
      <c r="E41" s="27"/>
      <c r="F41" s="27"/>
      <c r="G41" s="27"/>
    </row>
    <row r="42" spans="1:7" ht="14.25">
      <c r="A42" s="27"/>
      <c r="B42" s="27"/>
      <c r="C42" s="27"/>
      <c r="D42" s="27"/>
      <c r="E42" s="27"/>
      <c r="F42" s="27"/>
      <c r="G42" s="27"/>
    </row>
    <row r="43" spans="1:7" ht="14.25">
      <c r="A43" s="27"/>
      <c r="B43" s="27"/>
      <c r="C43" s="27"/>
      <c r="D43" s="27"/>
      <c r="E43" s="27"/>
      <c r="F43" s="27"/>
      <c r="G43" s="27"/>
    </row>
    <row r="44" spans="1:7" ht="14.25">
      <c r="A44" s="27"/>
      <c r="B44" s="27"/>
      <c r="C44" s="27"/>
      <c r="D44" s="27"/>
      <c r="E44" s="27"/>
      <c r="F44" s="27"/>
      <c r="G44" s="27"/>
    </row>
    <row r="45" spans="1:7" ht="14.25">
      <c r="A45" s="27"/>
      <c r="B45" s="27"/>
      <c r="C45" s="27"/>
      <c r="D45" s="27"/>
      <c r="E45" s="27"/>
      <c r="F45" s="27"/>
      <c r="G45" s="27"/>
    </row>
    <row r="46" spans="1:7" ht="14.25">
      <c r="A46" s="27"/>
      <c r="B46" s="27"/>
      <c r="C46" s="27"/>
      <c r="D46" s="27"/>
      <c r="E46" s="27"/>
      <c r="F46" s="27"/>
      <c r="G46" s="27"/>
    </row>
  </sheetData>
  <mergeCells count="8">
    <mergeCell ref="B21:B22"/>
    <mergeCell ref="C21:C22"/>
    <mergeCell ref="D21:D22"/>
    <mergeCell ref="E21:F21"/>
    <mergeCell ref="B6:B7"/>
    <mergeCell ref="C6:C7"/>
    <mergeCell ref="D6:D7"/>
    <mergeCell ref="E6:F6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5345-303E-4B2D-B4F7-3692519377C9}">
  <dimension ref="A1:AP39"/>
  <sheetViews>
    <sheetView view="pageBreakPreview" zoomScaleNormal="100" zoomScaleSheetLayoutView="100" workbookViewId="0">
      <selection activeCell="AP24" sqref="AP24"/>
    </sheetView>
  </sheetViews>
  <sheetFormatPr defaultColWidth="9" defaultRowHeight="12"/>
  <cols>
    <col min="1" max="41" width="2.25" style="2" customWidth="1"/>
    <col min="42" max="16384" width="9" style="2"/>
  </cols>
  <sheetData>
    <row r="1" spans="1:42" ht="17.25" customHeight="1">
      <c r="A1" s="1"/>
      <c r="AO1" s="21" t="s">
        <v>73</v>
      </c>
    </row>
    <row r="2" spans="1:42" ht="17.25" customHeight="1">
      <c r="A2" s="98" t="s">
        <v>175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21"/>
    </row>
    <row r="3" spans="1:42" ht="17.25" customHeight="1">
      <c r="A3" s="1"/>
      <c r="AO3" s="21"/>
    </row>
    <row r="4" spans="1:42" ht="17.25" customHeight="1">
      <c r="B4" s="40" t="s">
        <v>168</v>
      </c>
      <c r="L4" s="39" t="s">
        <v>96</v>
      </c>
      <c r="M4" s="37"/>
      <c r="N4" s="37"/>
    </row>
    <row r="5" spans="1:42" ht="17.25" customHeight="1">
      <c r="B5" s="6"/>
      <c r="C5" s="7"/>
      <c r="D5" s="7"/>
      <c r="E5" s="7"/>
      <c r="F5" s="7"/>
      <c r="G5" s="7"/>
      <c r="H5" s="7"/>
      <c r="I5" s="7"/>
      <c r="J5" s="7"/>
      <c r="K5" s="8"/>
      <c r="L5" s="79" t="s">
        <v>12</v>
      </c>
      <c r="M5" s="80"/>
      <c r="N5" s="80"/>
      <c r="O5" s="80"/>
      <c r="P5" s="80"/>
      <c r="Q5" s="80"/>
      <c r="R5" s="80"/>
      <c r="S5" s="80"/>
      <c r="T5" s="80"/>
      <c r="U5" s="81"/>
      <c r="V5" s="79" t="s">
        <v>82</v>
      </c>
      <c r="W5" s="80"/>
      <c r="X5" s="80"/>
      <c r="Y5" s="80"/>
      <c r="Z5" s="80"/>
      <c r="AA5" s="80"/>
      <c r="AB5" s="80"/>
      <c r="AC5" s="80"/>
      <c r="AD5" s="80"/>
      <c r="AE5" s="81"/>
      <c r="AF5" s="79" t="s">
        <v>81</v>
      </c>
      <c r="AG5" s="80"/>
      <c r="AH5" s="80"/>
      <c r="AI5" s="80"/>
      <c r="AJ5" s="80"/>
      <c r="AK5" s="80"/>
      <c r="AL5" s="80"/>
      <c r="AM5" s="80"/>
      <c r="AN5" s="80"/>
      <c r="AO5" s="81"/>
    </row>
    <row r="6" spans="1:42" ht="17.25" customHeight="1">
      <c r="B6" s="79" t="s">
        <v>13</v>
      </c>
      <c r="C6" s="80"/>
      <c r="D6" s="80"/>
      <c r="E6" s="80"/>
      <c r="F6" s="80"/>
      <c r="G6" s="80"/>
      <c r="H6" s="80"/>
      <c r="I6" s="80"/>
      <c r="J6" s="80"/>
      <c r="K6" s="81"/>
      <c r="L6" s="91" t="s">
        <v>83</v>
      </c>
      <c r="M6" s="92"/>
      <c r="N6" s="92"/>
      <c r="O6" s="92"/>
      <c r="P6" s="92"/>
      <c r="Q6" s="92"/>
      <c r="R6" s="92"/>
      <c r="S6" s="92"/>
      <c r="T6" s="92"/>
      <c r="U6" s="93"/>
      <c r="V6" s="91" t="s">
        <v>84</v>
      </c>
      <c r="W6" s="92"/>
      <c r="X6" s="92"/>
      <c r="Y6" s="92"/>
      <c r="Z6" s="92"/>
      <c r="AA6" s="92"/>
      <c r="AB6" s="92"/>
      <c r="AC6" s="92"/>
      <c r="AD6" s="92"/>
      <c r="AE6" s="93"/>
      <c r="AF6" s="91" t="s">
        <v>186</v>
      </c>
      <c r="AG6" s="92"/>
      <c r="AH6" s="92"/>
      <c r="AI6" s="92"/>
      <c r="AJ6" s="92"/>
      <c r="AK6" s="92"/>
      <c r="AL6" s="92"/>
      <c r="AM6" s="92"/>
      <c r="AN6" s="92"/>
      <c r="AO6" s="93"/>
    </row>
    <row r="7" spans="1:42" ht="17.25" customHeight="1">
      <c r="B7" s="79" t="s">
        <v>15</v>
      </c>
      <c r="C7" s="80"/>
      <c r="D7" s="80"/>
      <c r="E7" s="80"/>
      <c r="F7" s="80"/>
      <c r="G7" s="80"/>
      <c r="H7" s="80"/>
      <c r="I7" s="80"/>
      <c r="J7" s="80"/>
      <c r="K7" s="81"/>
      <c r="L7" s="91" t="s">
        <v>85</v>
      </c>
      <c r="M7" s="92"/>
      <c r="N7" s="92"/>
      <c r="O7" s="92"/>
      <c r="P7" s="92"/>
      <c r="Q7" s="92"/>
      <c r="R7" s="92"/>
      <c r="S7" s="92"/>
      <c r="T7" s="92"/>
      <c r="U7" s="93"/>
      <c r="V7" s="91" t="s">
        <v>189</v>
      </c>
      <c r="W7" s="92"/>
      <c r="X7" s="92"/>
      <c r="Y7" s="92"/>
      <c r="Z7" s="92"/>
      <c r="AA7" s="92"/>
      <c r="AB7" s="92"/>
      <c r="AC7" s="92"/>
      <c r="AD7" s="92"/>
      <c r="AE7" s="93"/>
      <c r="AF7" s="91" t="s">
        <v>86</v>
      </c>
      <c r="AG7" s="92"/>
      <c r="AH7" s="92"/>
      <c r="AI7" s="92"/>
      <c r="AJ7" s="92"/>
      <c r="AK7" s="92"/>
      <c r="AL7" s="92"/>
      <c r="AM7" s="92"/>
      <c r="AN7" s="92"/>
      <c r="AO7" s="93"/>
    </row>
    <row r="8" spans="1:42" ht="17.25" customHeight="1"/>
    <row r="9" spans="1:42" ht="17.25" customHeight="1">
      <c r="B9" s="2" t="s">
        <v>87</v>
      </c>
    </row>
    <row r="10" spans="1:42" ht="17.25" customHeight="1">
      <c r="B10" s="2" t="s">
        <v>88</v>
      </c>
    </row>
    <row r="11" spans="1:42" ht="17.25" customHeight="1">
      <c r="B11" s="2" t="s">
        <v>16</v>
      </c>
    </row>
    <row r="12" spans="1:42" ht="17.25" customHeight="1"/>
    <row r="13" spans="1:42" ht="17.25" customHeight="1">
      <c r="B13" s="2" t="s">
        <v>17</v>
      </c>
    </row>
    <row r="14" spans="1:42" ht="17.25" customHeight="1">
      <c r="B14" s="79" t="s">
        <v>1</v>
      </c>
      <c r="C14" s="80"/>
      <c r="D14" s="80"/>
      <c r="E14" s="80"/>
      <c r="F14" s="80"/>
      <c r="G14" s="80"/>
      <c r="H14" s="80"/>
      <c r="I14" s="80"/>
      <c r="J14" s="80"/>
      <c r="K14" s="81"/>
      <c r="L14" s="79" t="s">
        <v>18</v>
      </c>
      <c r="M14" s="80"/>
      <c r="N14" s="80"/>
      <c r="O14" s="80"/>
      <c r="P14" s="80"/>
      <c r="Q14" s="80"/>
      <c r="R14" s="80"/>
      <c r="S14" s="80"/>
      <c r="T14" s="80"/>
      <c r="U14" s="81"/>
      <c r="V14" s="79" t="s">
        <v>19</v>
      </c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1"/>
    </row>
    <row r="15" spans="1:42" ht="17.25" customHeight="1">
      <c r="B15" s="99" t="s">
        <v>2</v>
      </c>
      <c r="C15" s="100"/>
      <c r="D15" s="100"/>
      <c r="E15" s="100"/>
      <c r="F15" s="100"/>
      <c r="G15" s="100"/>
      <c r="H15" s="100"/>
      <c r="I15" s="100"/>
      <c r="J15" s="100"/>
      <c r="K15" s="101"/>
      <c r="L15" s="94">
        <f>+L16+L20+L23</f>
        <v>251030</v>
      </c>
      <c r="M15" s="95"/>
      <c r="N15" s="95"/>
      <c r="O15" s="95"/>
      <c r="P15" s="95"/>
      <c r="Q15" s="95"/>
      <c r="R15" s="95"/>
      <c r="S15" s="95"/>
      <c r="T15" s="95"/>
      <c r="U15" s="9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10"/>
    </row>
    <row r="16" spans="1:42" ht="17.25" customHeight="1">
      <c r="B16" s="3"/>
      <c r="C16" s="89" t="s">
        <v>3</v>
      </c>
      <c r="D16" s="89"/>
      <c r="E16" s="89"/>
      <c r="F16" s="89"/>
      <c r="G16" s="89"/>
      <c r="H16" s="89"/>
      <c r="I16" s="89"/>
      <c r="J16" s="89"/>
      <c r="K16" s="90"/>
      <c r="L16" s="82">
        <f>SUM(L17:U19)</f>
        <v>132130</v>
      </c>
      <c r="M16" s="83"/>
      <c r="N16" s="83"/>
      <c r="O16" s="83"/>
      <c r="P16" s="83"/>
      <c r="Q16" s="83"/>
      <c r="R16" s="83"/>
      <c r="S16" s="83"/>
      <c r="T16" s="83"/>
      <c r="U16" s="8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1">
        <f>L16</f>
        <v>132130</v>
      </c>
    </row>
    <row r="17" spans="2:42" ht="17.25" customHeight="1">
      <c r="B17" s="3"/>
      <c r="C17" s="5"/>
      <c r="D17" s="89" t="s">
        <v>20</v>
      </c>
      <c r="E17" s="89"/>
      <c r="F17" s="89"/>
      <c r="G17" s="89"/>
      <c r="H17" s="89"/>
      <c r="I17" s="89"/>
      <c r="J17" s="89"/>
      <c r="K17" s="90"/>
      <c r="L17" s="82">
        <f>X17*AG17/1000</f>
        <v>800</v>
      </c>
      <c r="M17" s="83"/>
      <c r="N17" s="83"/>
      <c r="O17" s="83"/>
      <c r="P17" s="83"/>
      <c r="Q17" s="83"/>
      <c r="R17" s="83"/>
      <c r="S17" s="83"/>
      <c r="T17" s="83"/>
      <c r="U17" s="84"/>
      <c r="V17" s="11" t="s">
        <v>89</v>
      </c>
      <c r="W17" s="11"/>
      <c r="X17" s="97">
        <v>40000</v>
      </c>
      <c r="Y17" s="97"/>
      <c r="Z17" s="97"/>
      <c r="AA17" s="97"/>
      <c r="AB17" s="97"/>
      <c r="AC17" s="11" t="s">
        <v>90</v>
      </c>
      <c r="AD17" s="11" t="s">
        <v>91</v>
      </c>
      <c r="AE17" s="11" t="s">
        <v>92</v>
      </c>
      <c r="AF17" s="11"/>
      <c r="AG17" s="97">
        <v>20</v>
      </c>
      <c r="AH17" s="97"/>
      <c r="AI17" s="97"/>
      <c r="AJ17" s="97"/>
      <c r="AK17" s="11" t="s">
        <v>14</v>
      </c>
      <c r="AL17" s="11"/>
      <c r="AM17" s="11"/>
      <c r="AN17" s="11"/>
      <c r="AO17" s="12"/>
    </row>
    <row r="18" spans="2:42" ht="17.25" customHeight="1">
      <c r="B18" s="3"/>
      <c r="C18" s="5"/>
      <c r="D18" s="89" t="s">
        <v>21</v>
      </c>
      <c r="E18" s="89"/>
      <c r="F18" s="89"/>
      <c r="G18" s="89"/>
      <c r="H18" s="89"/>
      <c r="I18" s="89"/>
      <c r="J18" s="89"/>
      <c r="K18" s="90"/>
      <c r="L18" s="82">
        <f>X18*AG18/1000</f>
        <v>127080</v>
      </c>
      <c r="M18" s="83"/>
      <c r="N18" s="83"/>
      <c r="O18" s="83"/>
      <c r="P18" s="83"/>
      <c r="Q18" s="83"/>
      <c r="R18" s="83"/>
      <c r="S18" s="83"/>
      <c r="T18" s="83"/>
      <c r="U18" s="84"/>
      <c r="V18" s="11" t="s">
        <v>89</v>
      </c>
      <c r="W18" s="11"/>
      <c r="X18" s="97">
        <v>30000</v>
      </c>
      <c r="Y18" s="97"/>
      <c r="Z18" s="97"/>
      <c r="AA18" s="97"/>
      <c r="AB18" s="97"/>
      <c r="AC18" s="11" t="s">
        <v>90</v>
      </c>
      <c r="AD18" s="11" t="s">
        <v>91</v>
      </c>
      <c r="AE18" s="11" t="s">
        <v>92</v>
      </c>
      <c r="AF18" s="11"/>
      <c r="AG18" s="97">
        <v>4236</v>
      </c>
      <c r="AH18" s="97"/>
      <c r="AI18" s="97"/>
      <c r="AJ18" s="97"/>
      <c r="AK18" s="11" t="s">
        <v>14</v>
      </c>
      <c r="AL18" s="11"/>
      <c r="AM18" s="11"/>
      <c r="AN18" s="11"/>
      <c r="AO18" s="12"/>
    </row>
    <row r="19" spans="2:42" ht="17.25" customHeight="1">
      <c r="B19" s="3"/>
      <c r="C19" s="5"/>
      <c r="D19" s="89" t="s">
        <v>22</v>
      </c>
      <c r="E19" s="89"/>
      <c r="F19" s="89"/>
      <c r="G19" s="89"/>
      <c r="H19" s="89"/>
      <c r="I19" s="89"/>
      <c r="J19" s="89"/>
      <c r="K19" s="90"/>
      <c r="L19" s="82">
        <f>X19*AG19/1000</f>
        <v>4250</v>
      </c>
      <c r="M19" s="83"/>
      <c r="N19" s="83"/>
      <c r="O19" s="83"/>
      <c r="P19" s="83"/>
      <c r="Q19" s="83"/>
      <c r="R19" s="83"/>
      <c r="S19" s="83"/>
      <c r="T19" s="83"/>
      <c r="U19" s="84"/>
      <c r="V19" s="11" t="s">
        <v>89</v>
      </c>
      <c r="W19" s="11"/>
      <c r="X19" s="97">
        <v>5000</v>
      </c>
      <c r="Y19" s="97"/>
      <c r="Z19" s="97"/>
      <c r="AA19" s="97"/>
      <c r="AB19" s="97"/>
      <c r="AC19" s="11" t="s">
        <v>90</v>
      </c>
      <c r="AD19" s="11" t="s">
        <v>91</v>
      </c>
      <c r="AE19" s="11" t="s">
        <v>92</v>
      </c>
      <c r="AF19" s="11"/>
      <c r="AG19" s="97">
        <v>850</v>
      </c>
      <c r="AH19" s="97"/>
      <c r="AI19" s="97"/>
      <c r="AJ19" s="97"/>
      <c r="AK19" s="11" t="s">
        <v>14</v>
      </c>
      <c r="AL19" s="11"/>
      <c r="AM19" s="11"/>
      <c r="AN19" s="11"/>
      <c r="AO19" s="12"/>
    </row>
    <row r="20" spans="2:42" ht="17.25" customHeight="1">
      <c r="B20" s="3"/>
      <c r="C20" s="89" t="s">
        <v>4</v>
      </c>
      <c r="D20" s="89"/>
      <c r="E20" s="89"/>
      <c r="F20" s="89"/>
      <c r="G20" s="89"/>
      <c r="H20" s="89"/>
      <c r="I20" s="89"/>
      <c r="J20" s="89"/>
      <c r="K20" s="90"/>
      <c r="L20" s="82">
        <f>SUM(L21:U22)</f>
        <v>113900</v>
      </c>
      <c r="M20" s="83"/>
      <c r="N20" s="83"/>
      <c r="O20" s="83"/>
      <c r="P20" s="83"/>
      <c r="Q20" s="83"/>
      <c r="R20" s="83"/>
      <c r="S20" s="83"/>
      <c r="T20" s="83"/>
      <c r="U20" s="8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  <c r="AP20" s="11">
        <f>L20</f>
        <v>113900</v>
      </c>
    </row>
    <row r="21" spans="2:42" ht="17.25" customHeight="1">
      <c r="B21" s="3"/>
      <c r="C21" s="5"/>
      <c r="D21" s="89" t="s">
        <v>20</v>
      </c>
      <c r="E21" s="89"/>
      <c r="F21" s="89"/>
      <c r="G21" s="89"/>
      <c r="H21" s="89"/>
      <c r="I21" s="89"/>
      <c r="J21" s="89"/>
      <c r="K21" s="90"/>
      <c r="L21" s="82">
        <f>X21*AG21/1000</f>
        <v>2000</v>
      </c>
      <c r="M21" s="83"/>
      <c r="N21" s="83"/>
      <c r="O21" s="83"/>
      <c r="P21" s="83"/>
      <c r="Q21" s="83"/>
      <c r="R21" s="83"/>
      <c r="S21" s="83"/>
      <c r="T21" s="83"/>
      <c r="U21" s="84"/>
      <c r="V21" s="11" t="s">
        <v>89</v>
      </c>
      <c r="W21" s="11"/>
      <c r="X21" s="97">
        <v>20000</v>
      </c>
      <c r="Y21" s="97"/>
      <c r="Z21" s="97"/>
      <c r="AA21" s="97"/>
      <c r="AB21" s="97"/>
      <c r="AC21" s="11" t="s">
        <v>90</v>
      </c>
      <c r="AD21" s="11" t="s">
        <v>91</v>
      </c>
      <c r="AE21" s="11" t="s">
        <v>92</v>
      </c>
      <c r="AF21" s="11"/>
      <c r="AG21" s="97">
        <v>100</v>
      </c>
      <c r="AH21" s="97"/>
      <c r="AI21" s="97"/>
      <c r="AJ21" s="97"/>
      <c r="AK21" s="11" t="s">
        <v>14</v>
      </c>
      <c r="AL21" s="11"/>
      <c r="AM21" s="11"/>
      <c r="AN21" s="11"/>
      <c r="AO21" s="12"/>
    </row>
    <row r="22" spans="2:42" ht="17.25" customHeight="1">
      <c r="B22" s="3"/>
      <c r="C22" s="5"/>
      <c r="D22" s="89" t="s">
        <v>21</v>
      </c>
      <c r="E22" s="89"/>
      <c r="F22" s="89"/>
      <c r="G22" s="89"/>
      <c r="H22" s="89"/>
      <c r="I22" s="89"/>
      <c r="J22" s="89"/>
      <c r="K22" s="90"/>
      <c r="L22" s="82">
        <f>X22*AG22/1000</f>
        <v>111900</v>
      </c>
      <c r="M22" s="83"/>
      <c r="N22" s="83"/>
      <c r="O22" s="83"/>
      <c r="P22" s="83"/>
      <c r="Q22" s="83"/>
      <c r="R22" s="83"/>
      <c r="S22" s="83"/>
      <c r="T22" s="83"/>
      <c r="U22" s="84"/>
      <c r="V22" s="11" t="s">
        <v>89</v>
      </c>
      <c r="W22" s="11"/>
      <c r="X22" s="97">
        <v>6000</v>
      </c>
      <c r="Y22" s="97"/>
      <c r="Z22" s="97"/>
      <c r="AA22" s="97"/>
      <c r="AB22" s="97"/>
      <c r="AC22" s="11" t="s">
        <v>90</v>
      </c>
      <c r="AD22" s="11" t="s">
        <v>91</v>
      </c>
      <c r="AE22" s="11" t="s">
        <v>92</v>
      </c>
      <c r="AF22" s="11"/>
      <c r="AG22" s="97">
        <v>18650</v>
      </c>
      <c r="AH22" s="97"/>
      <c r="AI22" s="97"/>
      <c r="AJ22" s="97"/>
      <c r="AK22" s="11" t="s">
        <v>14</v>
      </c>
      <c r="AL22" s="11"/>
      <c r="AM22" s="11"/>
      <c r="AN22" s="11"/>
      <c r="AO22" s="12"/>
    </row>
    <row r="23" spans="2:42" ht="17.25" customHeight="1">
      <c r="B23" s="3"/>
      <c r="C23" s="89" t="s">
        <v>5</v>
      </c>
      <c r="D23" s="89"/>
      <c r="E23" s="89"/>
      <c r="F23" s="89"/>
      <c r="G23" s="89"/>
      <c r="H23" s="89"/>
      <c r="I23" s="89"/>
      <c r="J23" s="89"/>
      <c r="K23" s="90"/>
      <c r="L23" s="82">
        <v>5000</v>
      </c>
      <c r="M23" s="83"/>
      <c r="N23" s="83"/>
      <c r="O23" s="83"/>
      <c r="P23" s="83"/>
      <c r="Q23" s="83"/>
      <c r="R23" s="83"/>
      <c r="S23" s="83"/>
      <c r="T23" s="83"/>
      <c r="U23" s="84"/>
      <c r="V23" s="11" t="s">
        <v>23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  <c r="AP23" s="11">
        <f>L23</f>
        <v>5000</v>
      </c>
    </row>
    <row r="24" spans="2:42" ht="17.25" customHeight="1">
      <c r="B24" s="88" t="s">
        <v>6</v>
      </c>
      <c r="C24" s="89"/>
      <c r="D24" s="89"/>
      <c r="E24" s="89"/>
      <c r="F24" s="89"/>
      <c r="G24" s="89"/>
      <c r="H24" s="89"/>
      <c r="I24" s="89"/>
      <c r="J24" s="89"/>
      <c r="K24" s="90"/>
      <c r="L24" s="82">
        <f>SUM(L25:U26)</f>
        <v>0</v>
      </c>
      <c r="M24" s="83"/>
      <c r="N24" s="83"/>
      <c r="O24" s="83"/>
      <c r="P24" s="83"/>
      <c r="Q24" s="83"/>
      <c r="R24" s="83"/>
      <c r="S24" s="83"/>
      <c r="T24" s="83"/>
      <c r="U24" s="8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  <c r="AP24" s="11">
        <f>L24</f>
        <v>0</v>
      </c>
    </row>
    <row r="25" spans="2:42" ht="17.25" customHeight="1">
      <c r="B25" s="3"/>
      <c r="C25" s="89" t="s">
        <v>24</v>
      </c>
      <c r="D25" s="89"/>
      <c r="E25" s="89"/>
      <c r="F25" s="89"/>
      <c r="G25" s="89"/>
      <c r="H25" s="89"/>
      <c r="I25" s="89"/>
      <c r="J25" s="89"/>
      <c r="K25" s="90"/>
      <c r="L25" s="82">
        <v>0</v>
      </c>
      <c r="M25" s="83"/>
      <c r="N25" s="83"/>
      <c r="O25" s="83"/>
      <c r="P25" s="83"/>
      <c r="Q25" s="83"/>
      <c r="R25" s="83"/>
      <c r="S25" s="83"/>
      <c r="T25" s="83"/>
      <c r="U25" s="84"/>
      <c r="V25" s="11" t="s">
        <v>93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2"/>
    </row>
    <row r="26" spans="2:42" ht="17.25" customHeight="1">
      <c r="B26" s="3"/>
      <c r="C26" s="89" t="s">
        <v>5</v>
      </c>
      <c r="D26" s="89"/>
      <c r="E26" s="89"/>
      <c r="F26" s="89"/>
      <c r="G26" s="89"/>
      <c r="H26" s="89"/>
      <c r="I26" s="89"/>
      <c r="J26" s="89"/>
      <c r="K26" s="90"/>
      <c r="L26" s="82">
        <v>0</v>
      </c>
      <c r="M26" s="83"/>
      <c r="N26" s="83"/>
      <c r="O26" s="83"/>
      <c r="P26" s="83"/>
      <c r="Q26" s="83"/>
      <c r="R26" s="83"/>
      <c r="S26" s="83"/>
      <c r="T26" s="83"/>
      <c r="U26" s="84"/>
      <c r="V26" s="11" t="s">
        <v>25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2"/>
    </row>
    <row r="27" spans="2:42" ht="17.25" customHeight="1">
      <c r="B27" s="88" t="s">
        <v>7</v>
      </c>
      <c r="C27" s="89"/>
      <c r="D27" s="89"/>
      <c r="E27" s="89"/>
      <c r="F27" s="89"/>
      <c r="G27" s="89"/>
      <c r="H27" s="89"/>
      <c r="I27" s="89"/>
      <c r="J27" s="89"/>
      <c r="K27" s="90"/>
      <c r="L27" s="82">
        <v>0</v>
      </c>
      <c r="M27" s="83"/>
      <c r="N27" s="83"/>
      <c r="O27" s="83"/>
      <c r="P27" s="83"/>
      <c r="Q27" s="83"/>
      <c r="R27" s="83"/>
      <c r="S27" s="83"/>
      <c r="T27" s="83"/>
      <c r="U27" s="84"/>
      <c r="V27" s="11" t="s">
        <v>26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2"/>
      <c r="AP27" s="11">
        <f>L27</f>
        <v>0</v>
      </c>
    </row>
    <row r="28" spans="2:42" ht="17.25" customHeight="1">
      <c r="B28" s="88" t="s">
        <v>11</v>
      </c>
      <c r="C28" s="89"/>
      <c r="D28" s="89"/>
      <c r="E28" s="89"/>
      <c r="F28" s="89"/>
      <c r="G28" s="89"/>
      <c r="H28" s="89"/>
      <c r="I28" s="89"/>
      <c r="J28" s="89"/>
      <c r="K28" s="90"/>
      <c r="L28" s="82">
        <v>50000</v>
      </c>
      <c r="M28" s="83"/>
      <c r="N28" s="83"/>
      <c r="O28" s="83"/>
      <c r="P28" s="83"/>
      <c r="Q28" s="83"/>
      <c r="R28" s="83"/>
      <c r="S28" s="83"/>
      <c r="T28" s="83"/>
      <c r="U28" s="84"/>
      <c r="V28" s="11" t="s">
        <v>94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2"/>
      <c r="AP28" s="11">
        <f>L28</f>
        <v>50000</v>
      </c>
    </row>
    <row r="29" spans="2:42" ht="17.25" customHeight="1">
      <c r="B29" s="76" t="s">
        <v>8</v>
      </c>
      <c r="C29" s="77"/>
      <c r="D29" s="77"/>
      <c r="E29" s="77"/>
      <c r="F29" s="77"/>
      <c r="G29" s="77"/>
      <c r="H29" s="77"/>
      <c r="I29" s="77"/>
      <c r="J29" s="77"/>
      <c r="K29" s="78"/>
      <c r="L29" s="85">
        <v>0</v>
      </c>
      <c r="M29" s="86"/>
      <c r="N29" s="86"/>
      <c r="O29" s="86"/>
      <c r="P29" s="86"/>
      <c r="Q29" s="86"/>
      <c r="R29" s="86"/>
      <c r="S29" s="86"/>
      <c r="T29" s="86"/>
      <c r="U29" s="87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  <c r="AP29" s="11">
        <f>L29</f>
        <v>0</v>
      </c>
    </row>
    <row r="30" spans="2:42" ht="17.25" customHeight="1">
      <c r="B30" s="79" t="s">
        <v>10</v>
      </c>
      <c r="C30" s="80"/>
      <c r="D30" s="80"/>
      <c r="E30" s="80"/>
      <c r="F30" s="80"/>
      <c r="G30" s="80"/>
      <c r="H30" s="80"/>
      <c r="I30" s="80"/>
      <c r="J30" s="80"/>
      <c r="K30" s="81"/>
      <c r="L30" s="73">
        <f>+L15+L24+L27+L28+L29</f>
        <v>301030</v>
      </c>
      <c r="M30" s="74"/>
      <c r="N30" s="74"/>
      <c r="O30" s="74"/>
      <c r="P30" s="74"/>
      <c r="Q30" s="74"/>
      <c r="R30" s="74"/>
      <c r="S30" s="74"/>
      <c r="T30" s="74"/>
      <c r="U30" s="7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6"/>
      <c r="AP30" s="11">
        <f>L30</f>
        <v>301030</v>
      </c>
    </row>
    <row r="31" spans="2:42" ht="17.25" customHeight="1"/>
    <row r="32" spans="2:42" ht="17.25" customHeight="1">
      <c r="B32" s="2" t="s">
        <v>0</v>
      </c>
    </row>
    <row r="33" spans="2:2" ht="17.25" customHeight="1">
      <c r="B33" s="2" t="s">
        <v>27</v>
      </c>
    </row>
    <row r="34" spans="2:2" ht="17.25" customHeight="1">
      <c r="B34" s="2" t="s">
        <v>28</v>
      </c>
    </row>
    <row r="35" spans="2:2" ht="17.25" customHeight="1">
      <c r="B35" s="2" t="s">
        <v>102</v>
      </c>
    </row>
    <row r="36" spans="2:2" ht="17.25" customHeight="1">
      <c r="B36" s="2" t="s">
        <v>74</v>
      </c>
    </row>
    <row r="37" spans="2:2" ht="17.25" customHeight="1">
      <c r="B37" s="2" t="s">
        <v>75</v>
      </c>
    </row>
    <row r="38" spans="2:2" ht="17.25" customHeight="1"/>
    <row r="39" spans="2:2" ht="17.25" customHeight="1"/>
  </sheetData>
  <mergeCells count="57">
    <mergeCell ref="A2:AN2"/>
    <mergeCell ref="V6:AE6"/>
    <mergeCell ref="V7:AE7"/>
    <mergeCell ref="C16:K16"/>
    <mergeCell ref="C20:K20"/>
    <mergeCell ref="AG17:AJ17"/>
    <mergeCell ref="L17:U17"/>
    <mergeCell ref="B15:K15"/>
    <mergeCell ref="C25:K25"/>
    <mergeCell ref="AF6:AO6"/>
    <mergeCell ref="L5:U5"/>
    <mergeCell ref="V5:AE5"/>
    <mergeCell ref="AF5:AO5"/>
    <mergeCell ref="D18:K18"/>
    <mergeCell ref="B6:K6"/>
    <mergeCell ref="B7:K7"/>
    <mergeCell ref="L23:U23"/>
    <mergeCell ref="L24:U24"/>
    <mergeCell ref="L6:U6"/>
    <mergeCell ref="L7:U7"/>
    <mergeCell ref="B14:K14"/>
    <mergeCell ref="B24:K24"/>
    <mergeCell ref="L16:U16"/>
    <mergeCell ref="X17:AB17"/>
    <mergeCell ref="C26:K26"/>
    <mergeCell ref="L22:U22"/>
    <mergeCell ref="AG18:AJ18"/>
    <mergeCell ref="AG19:AJ19"/>
    <mergeCell ref="X21:AB21"/>
    <mergeCell ref="L18:U18"/>
    <mergeCell ref="L19:U19"/>
    <mergeCell ref="L20:U20"/>
    <mergeCell ref="C23:K23"/>
    <mergeCell ref="D21:K21"/>
    <mergeCell ref="X18:AB18"/>
    <mergeCell ref="L25:U25"/>
    <mergeCell ref="L26:U26"/>
    <mergeCell ref="X22:AB22"/>
    <mergeCell ref="AG21:AJ21"/>
    <mergeCell ref="AG22:AJ22"/>
    <mergeCell ref="D22:K22"/>
    <mergeCell ref="D19:K19"/>
    <mergeCell ref="AF7:AO7"/>
    <mergeCell ref="V14:AO14"/>
    <mergeCell ref="L14:U14"/>
    <mergeCell ref="L15:U15"/>
    <mergeCell ref="L21:U21"/>
    <mergeCell ref="D17:K17"/>
    <mergeCell ref="X19:AB19"/>
    <mergeCell ref="L30:U30"/>
    <mergeCell ref="B29:K29"/>
    <mergeCell ref="B30:K30"/>
    <mergeCell ref="L27:U27"/>
    <mergeCell ref="L28:U28"/>
    <mergeCell ref="L29:U29"/>
    <mergeCell ref="B27:K27"/>
    <mergeCell ref="B28:K28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62E1-A52B-488C-9AD4-146D8746E447}">
  <dimension ref="A1:H51"/>
  <sheetViews>
    <sheetView view="pageBreakPreview" zoomScaleNormal="100" zoomScaleSheetLayoutView="100" workbookViewId="0">
      <selection activeCell="D17" sqref="D17"/>
    </sheetView>
  </sheetViews>
  <sheetFormatPr defaultColWidth="9" defaultRowHeight="13.5"/>
  <cols>
    <col min="1" max="1" width="7.875" style="41" customWidth="1"/>
    <col min="2" max="2" width="19.125" style="41" customWidth="1"/>
    <col min="3" max="5" width="17.625" style="41" customWidth="1"/>
    <col min="6" max="6" width="5" style="41" customWidth="1"/>
    <col min="7" max="16384" width="9" style="41"/>
  </cols>
  <sheetData>
    <row r="1" spans="1:8" ht="17.25">
      <c r="G1" s="21" t="s">
        <v>73</v>
      </c>
    </row>
    <row r="2" spans="1:8">
      <c r="A2" s="61" t="s">
        <v>176</v>
      </c>
      <c r="B2" s="61"/>
      <c r="C2" s="61"/>
      <c r="D2" s="61"/>
      <c r="E2" s="61"/>
      <c r="F2" s="61"/>
      <c r="G2" s="61"/>
    </row>
    <row r="4" spans="1:8" ht="18" customHeight="1">
      <c r="B4" s="41" t="s">
        <v>169</v>
      </c>
      <c r="C4" s="67" t="s">
        <v>170</v>
      </c>
      <c r="D4" s="67"/>
      <c r="E4" s="67"/>
    </row>
    <row r="5" spans="1:8" ht="20.25" customHeight="1">
      <c r="B5" s="41" t="s">
        <v>103</v>
      </c>
      <c r="E5" s="41" t="s">
        <v>53</v>
      </c>
    </row>
    <row r="6" spans="1:8" ht="24" customHeight="1">
      <c r="B6" s="42" t="s">
        <v>104</v>
      </c>
      <c r="C6" s="43" t="s">
        <v>105</v>
      </c>
      <c r="D6" s="102" t="s">
        <v>106</v>
      </c>
      <c r="E6" s="103"/>
    </row>
    <row r="7" spans="1:8" ht="20.25" customHeight="1">
      <c r="B7" s="24" t="s">
        <v>107</v>
      </c>
      <c r="C7" s="38">
        <f>+C8+C12+C17+C31+C32+C33</f>
        <v>211720</v>
      </c>
      <c r="D7" s="44"/>
      <c r="E7" s="45"/>
      <c r="H7" s="38">
        <f>C7</f>
        <v>211720</v>
      </c>
    </row>
    <row r="8" spans="1:8" ht="20.25" customHeight="1">
      <c r="B8" s="24" t="s">
        <v>108</v>
      </c>
      <c r="C8" s="38">
        <f>SUM(C9:C11)</f>
        <v>75670</v>
      </c>
      <c r="D8" s="44"/>
      <c r="E8" s="45"/>
    </row>
    <row r="9" spans="1:8" ht="20.25" customHeight="1">
      <c r="B9" s="24" t="s">
        <v>109</v>
      </c>
      <c r="C9" s="38">
        <f>'職員給与費内訳書（初年度）'!AP26</f>
        <v>65800</v>
      </c>
      <c r="D9" s="44" t="s">
        <v>171</v>
      </c>
      <c r="E9" s="45"/>
    </row>
    <row r="10" spans="1:8" ht="20.25" customHeight="1">
      <c r="B10" s="24" t="s">
        <v>110</v>
      </c>
      <c r="C10" s="38">
        <v>9870</v>
      </c>
      <c r="D10" s="44"/>
      <c r="E10" s="45"/>
    </row>
    <row r="11" spans="1:8" ht="20.25" customHeight="1">
      <c r="B11" s="24" t="s">
        <v>173</v>
      </c>
      <c r="C11" s="38">
        <v>0</v>
      </c>
      <c r="D11" s="44" t="s">
        <v>174</v>
      </c>
      <c r="E11" s="45"/>
    </row>
    <row r="12" spans="1:8" ht="20.25" customHeight="1">
      <c r="B12" s="24" t="s">
        <v>111</v>
      </c>
      <c r="C12" s="38">
        <f>SUM(C13:C16)</f>
        <v>33000</v>
      </c>
      <c r="D12" s="44"/>
      <c r="E12" s="45"/>
    </row>
    <row r="13" spans="1:8" ht="20.25" customHeight="1">
      <c r="B13" s="24" t="s">
        <v>112</v>
      </c>
      <c r="C13" s="38">
        <v>20000</v>
      </c>
      <c r="D13" s="44"/>
      <c r="E13" s="45"/>
    </row>
    <row r="14" spans="1:8" ht="20.25" customHeight="1">
      <c r="B14" s="24" t="s">
        <v>113</v>
      </c>
      <c r="C14" s="38">
        <v>0</v>
      </c>
      <c r="D14" s="44" t="s">
        <v>180</v>
      </c>
      <c r="E14" s="45"/>
    </row>
    <row r="15" spans="1:8" ht="20.25" customHeight="1">
      <c r="B15" s="24" t="s">
        <v>114</v>
      </c>
      <c r="C15" s="38">
        <v>10000</v>
      </c>
      <c r="D15" s="44"/>
      <c r="E15" s="45"/>
    </row>
    <row r="16" spans="1:8" ht="20.25" customHeight="1">
      <c r="B16" s="24" t="s">
        <v>115</v>
      </c>
      <c r="C16" s="38">
        <v>3000</v>
      </c>
      <c r="D16" s="44"/>
      <c r="E16" s="45"/>
    </row>
    <row r="17" spans="2:5" ht="20.25" customHeight="1">
      <c r="B17" s="24" t="s">
        <v>116</v>
      </c>
      <c r="C17" s="38">
        <f>SUM(C18:C30)</f>
        <v>51000</v>
      </c>
      <c r="D17" s="44"/>
      <c r="E17" s="45"/>
    </row>
    <row r="18" spans="2:5" ht="20.25" customHeight="1">
      <c r="B18" s="24" t="s">
        <v>117</v>
      </c>
      <c r="C18" s="38">
        <v>1000</v>
      </c>
      <c r="D18" s="44" t="s">
        <v>118</v>
      </c>
      <c r="E18" s="45"/>
    </row>
    <row r="19" spans="2:5" ht="20.25" customHeight="1">
      <c r="B19" s="24" t="s">
        <v>119</v>
      </c>
      <c r="C19" s="38">
        <v>1000</v>
      </c>
      <c r="D19" s="44" t="s">
        <v>120</v>
      </c>
      <c r="E19" s="45"/>
    </row>
    <row r="20" spans="2:5" ht="20.25" customHeight="1">
      <c r="B20" s="24" t="s">
        <v>121</v>
      </c>
      <c r="C20" s="38">
        <v>1000</v>
      </c>
      <c r="D20" s="44" t="s">
        <v>122</v>
      </c>
      <c r="E20" s="45"/>
    </row>
    <row r="21" spans="2:5" ht="20.25" customHeight="1">
      <c r="B21" s="24" t="s">
        <v>123</v>
      </c>
      <c r="C21" s="38">
        <v>2000</v>
      </c>
      <c r="D21" s="44" t="s">
        <v>124</v>
      </c>
      <c r="E21" s="45"/>
    </row>
    <row r="22" spans="2:5" ht="20.25" customHeight="1">
      <c r="B22" s="24" t="s">
        <v>125</v>
      </c>
      <c r="C22" s="38">
        <v>3000</v>
      </c>
      <c r="D22" s="44" t="s">
        <v>126</v>
      </c>
      <c r="E22" s="45"/>
    </row>
    <row r="23" spans="2:5" ht="20.25" customHeight="1">
      <c r="B23" s="24" t="s">
        <v>127</v>
      </c>
      <c r="C23" s="38">
        <v>500</v>
      </c>
      <c r="D23" s="44" t="s">
        <v>128</v>
      </c>
      <c r="E23" s="45"/>
    </row>
    <row r="24" spans="2:5" ht="20.25" customHeight="1">
      <c r="B24" s="24" t="s">
        <v>129</v>
      </c>
      <c r="C24" s="38">
        <v>10000</v>
      </c>
      <c r="D24" s="44" t="s">
        <v>130</v>
      </c>
      <c r="E24" s="45"/>
    </row>
    <row r="25" spans="2:5" ht="20.25" customHeight="1">
      <c r="B25" s="24" t="s">
        <v>131</v>
      </c>
      <c r="C25" s="38">
        <v>3000</v>
      </c>
      <c r="D25" s="44" t="s">
        <v>132</v>
      </c>
      <c r="E25" s="45"/>
    </row>
    <row r="26" spans="2:5" ht="20.25" customHeight="1">
      <c r="B26" s="24" t="s">
        <v>133</v>
      </c>
      <c r="C26" s="38">
        <v>20000</v>
      </c>
      <c r="D26" s="44" t="s">
        <v>177</v>
      </c>
      <c r="E26" s="45"/>
    </row>
    <row r="27" spans="2:5" ht="20.25" customHeight="1">
      <c r="B27" s="24" t="s">
        <v>134</v>
      </c>
      <c r="C27" s="38">
        <v>1000</v>
      </c>
      <c r="D27" s="44" t="s">
        <v>135</v>
      </c>
      <c r="E27" s="45"/>
    </row>
    <row r="28" spans="2:5" ht="20.25" customHeight="1">
      <c r="B28" s="24" t="s">
        <v>136</v>
      </c>
      <c r="C28" s="38">
        <v>500</v>
      </c>
      <c r="D28" s="44" t="s">
        <v>137</v>
      </c>
      <c r="E28" s="45"/>
    </row>
    <row r="29" spans="2:5" ht="20.25" customHeight="1">
      <c r="B29" s="24" t="s">
        <v>138</v>
      </c>
      <c r="C29" s="38">
        <v>8000</v>
      </c>
      <c r="D29" s="104" t="s">
        <v>178</v>
      </c>
      <c r="E29" s="105"/>
    </row>
    <row r="30" spans="2:5" ht="20.25" customHeight="1">
      <c r="B30" s="24" t="s">
        <v>139</v>
      </c>
      <c r="C30" s="38">
        <v>0</v>
      </c>
      <c r="D30" s="44"/>
      <c r="E30" s="45"/>
    </row>
    <row r="31" spans="2:5" ht="20.25" customHeight="1">
      <c r="B31" s="24" t="s">
        <v>140</v>
      </c>
      <c r="C31" s="38">
        <v>45000</v>
      </c>
      <c r="D31" s="44" t="s">
        <v>141</v>
      </c>
      <c r="E31" s="45"/>
    </row>
    <row r="32" spans="2:5" ht="20.25" customHeight="1">
      <c r="B32" s="24" t="s">
        <v>142</v>
      </c>
      <c r="C32" s="38">
        <v>3000</v>
      </c>
      <c r="D32" s="44" t="s">
        <v>182</v>
      </c>
      <c r="E32" s="45"/>
    </row>
    <row r="33" spans="2:8" ht="20.25" customHeight="1">
      <c r="B33" s="24" t="s">
        <v>143</v>
      </c>
      <c r="C33" s="38">
        <f>'役員報酬 (初年度)'!E33</f>
        <v>4050</v>
      </c>
      <c r="D33" s="44" t="s">
        <v>172</v>
      </c>
      <c r="E33" s="45"/>
    </row>
    <row r="34" spans="2:8" ht="20.25" customHeight="1">
      <c r="B34" s="24" t="s">
        <v>144</v>
      </c>
      <c r="C34" s="38">
        <f>SUM(C35:C36)</f>
        <v>0</v>
      </c>
      <c r="D34" s="44"/>
      <c r="E34" s="45"/>
      <c r="H34" s="38">
        <f>C34</f>
        <v>0</v>
      </c>
    </row>
    <row r="35" spans="2:8" ht="20.25" customHeight="1">
      <c r="B35" s="24" t="s">
        <v>145</v>
      </c>
      <c r="C35" s="38">
        <v>0</v>
      </c>
      <c r="D35" s="44"/>
      <c r="E35" s="45"/>
    </row>
    <row r="36" spans="2:8" ht="20.25" customHeight="1">
      <c r="B36" s="24" t="s">
        <v>146</v>
      </c>
      <c r="C36" s="38">
        <v>0</v>
      </c>
      <c r="D36" s="44"/>
      <c r="E36" s="45"/>
    </row>
    <row r="37" spans="2:8" ht="20.25" customHeight="1">
      <c r="B37" s="24" t="s">
        <v>147</v>
      </c>
      <c r="C37" s="38">
        <f>SUM(C38:C39)</f>
        <v>1000</v>
      </c>
      <c r="D37" s="44"/>
      <c r="E37" s="45"/>
      <c r="H37" s="38">
        <f t="shared" ref="H37:H43" si="0">C37</f>
        <v>1000</v>
      </c>
    </row>
    <row r="38" spans="2:8" ht="20.25" customHeight="1">
      <c r="B38" s="24" t="s">
        <v>148</v>
      </c>
      <c r="C38" s="38">
        <v>1000</v>
      </c>
      <c r="D38" s="44" t="s">
        <v>179</v>
      </c>
      <c r="E38" s="45"/>
      <c r="H38" s="38">
        <f t="shared" si="0"/>
        <v>1000</v>
      </c>
    </row>
    <row r="39" spans="2:8" ht="20.25" customHeight="1">
      <c r="B39" s="24" t="s">
        <v>149</v>
      </c>
      <c r="C39" s="38">
        <v>0</v>
      </c>
      <c r="D39" s="44"/>
      <c r="E39" s="45"/>
      <c r="H39" s="38">
        <f t="shared" si="0"/>
        <v>0</v>
      </c>
    </row>
    <row r="40" spans="2:8" ht="20.25" customHeight="1">
      <c r="B40" s="24" t="s">
        <v>150</v>
      </c>
      <c r="C40" s="38">
        <v>0</v>
      </c>
      <c r="D40" s="44"/>
      <c r="E40" s="45"/>
      <c r="H40" s="38">
        <f t="shared" si="0"/>
        <v>0</v>
      </c>
    </row>
    <row r="41" spans="2:8" ht="20.25" customHeight="1">
      <c r="B41" s="24" t="s">
        <v>151</v>
      </c>
      <c r="C41" s="38">
        <v>3000</v>
      </c>
      <c r="D41" s="44"/>
      <c r="E41" s="45"/>
      <c r="H41" s="38">
        <f t="shared" si="0"/>
        <v>3000</v>
      </c>
    </row>
    <row r="42" spans="2:8" s="23" customFormat="1" ht="20.25" customHeight="1">
      <c r="B42" s="24" t="s">
        <v>152</v>
      </c>
      <c r="C42" s="38">
        <f>C43-C7-C34-C37-C40-C41</f>
        <v>85310</v>
      </c>
      <c r="D42" s="25"/>
      <c r="E42" s="26"/>
      <c r="H42" s="38">
        <f t="shared" si="0"/>
        <v>85310</v>
      </c>
    </row>
    <row r="43" spans="2:8" ht="24" customHeight="1">
      <c r="B43" s="46" t="s">
        <v>153</v>
      </c>
      <c r="C43" s="47">
        <f>'予算明細書（初年度　収入）'!AP30</f>
        <v>301030</v>
      </c>
      <c r="D43" s="48"/>
      <c r="E43" s="49"/>
      <c r="H43" s="38">
        <f t="shared" si="0"/>
        <v>301030</v>
      </c>
    </row>
    <row r="44" spans="2:8" ht="9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</sheetData>
  <mergeCells count="4">
    <mergeCell ref="C4:E4"/>
    <mergeCell ref="D6:E6"/>
    <mergeCell ref="D29:E29"/>
    <mergeCell ref="A2:G2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24E4-7260-4DF7-A492-39DD6B79A8C3}">
  <dimension ref="B1:F42"/>
  <sheetViews>
    <sheetView view="pageBreakPreview" topLeftCell="A21" zoomScaleNormal="100" zoomScaleSheetLayoutView="100" workbookViewId="0">
      <selection activeCell="B39" sqref="B39:F39"/>
    </sheetView>
  </sheetViews>
  <sheetFormatPr defaultColWidth="9" defaultRowHeight="13.5"/>
  <cols>
    <col min="1" max="1" width="2.625" style="40" customWidth="1"/>
    <col min="2" max="2" width="16.625" style="40" customWidth="1"/>
    <col min="3" max="3" width="12.5" style="40" customWidth="1"/>
    <col min="4" max="6" width="17.375" style="40" customWidth="1"/>
    <col min="7" max="7" width="4.875" style="40" customWidth="1"/>
    <col min="8" max="16384" width="9" style="40"/>
  </cols>
  <sheetData>
    <row r="1" spans="2:6" ht="23.25" customHeight="1">
      <c r="F1" s="21" t="s">
        <v>73</v>
      </c>
    </row>
    <row r="2" spans="2:6" ht="19.5" customHeight="1">
      <c r="B2" s="40" t="s">
        <v>95</v>
      </c>
      <c r="D2" s="40" t="s">
        <v>96</v>
      </c>
    </row>
    <row r="3" spans="2:6" ht="18" customHeight="1">
      <c r="B3" s="60" t="s">
        <v>72</v>
      </c>
      <c r="C3" s="61"/>
      <c r="D3" s="61"/>
      <c r="E3" s="61"/>
      <c r="F3" s="61"/>
    </row>
    <row r="4" spans="2:6" ht="9" customHeight="1"/>
    <row r="5" spans="2:6">
      <c r="F5" s="40" t="s">
        <v>53</v>
      </c>
    </row>
    <row r="6" spans="2:6" ht="29.25" customHeight="1">
      <c r="B6" s="46" t="s">
        <v>54</v>
      </c>
      <c r="C6" s="50"/>
      <c r="D6" s="51" t="s">
        <v>55</v>
      </c>
      <c r="E6" s="51" t="s">
        <v>97</v>
      </c>
      <c r="F6" s="52" t="s">
        <v>57</v>
      </c>
    </row>
    <row r="7" spans="2:6" ht="15" customHeight="1">
      <c r="B7" s="62" t="s">
        <v>64</v>
      </c>
      <c r="C7" s="53" t="s">
        <v>58</v>
      </c>
      <c r="D7" s="54" t="s">
        <v>59</v>
      </c>
      <c r="E7" s="54" t="s">
        <v>59</v>
      </c>
      <c r="F7" s="62"/>
    </row>
    <row r="8" spans="2:6" ht="20.100000000000001" customHeight="1">
      <c r="B8" s="63"/>
      <c r="C8" s="55" t="s">
        <v>65</v>
      </c>
      <c r="D8" s="56">
        <v>300</v>
      </c>
      <c r="E8" s="56">
        <v>3000</v>
      </c>
      <c r="F8" s="64"/>
    </row>
    <row r="9" spans="2:6" ht="15" customHeight="1">
      <c r="B9" s="63"/>
      <c r="C9" s="54" t="s">
        <v>60</v>
      </c>
      <c r="D9" s="54" t="s">
        <v>61</v>
      </c>
      <c r="E9" s="54" t="s">
        <v>61</v>
      </c>
      <c r="F9" s="65" t="s">
        <v>66</v>
      </c>
    </row>
    <row r="10" spans="2:6" ht="20.100000000000001" customHeight="1">
      <c r="B10" s="63"/>
      <c r="C10" s="57" t="s">
        <v>67</v>
      </c>
      <c r="D10" s="56">
        <v>800</v>
      </c>
      <c r="E10" s="56">
        <v>8000</v>
      </c>
      <c r="F10" s="66"/>
    </row>
    <row r="11" spans="2:6" ht="20.100000000000001" customHeight="1">
      <c r="B11" s="64"/>
      <c r="C11" s="58" t="s">
        <v>62</v>
      </c>
      <c r="D11" s="59">
        <f>+D8+D10</f>
        <v>1100</v>
      </c>
      <c r="E11" s="59">
        <f>+E8+E10</f>
        <v>11000</v>
      </c>
      <c r="F11" s="46"/>
    </row>
    <row r="12" spans="2:6" ht="15" customHeight="1">
      <c r="B12" s="62" t="s">
        <v>64</v>
      </c>
      <c r="C12" s="53" t="s">
        <v>58</v>
      </c>
      <c r="D12" s="54" t="s">
        <v>59</v>
      </c>
      <c r="E12" s="54" t="s">
        <v>59</v>
      </c>
      <c r="F12" s="62"/>
    </row>
    <row r="13" spans="2:6" ht="20.100000000000001" customHeight="1">
      <c r="B13" s="63"/>
      <c r="C13" s="55" t="s">
        <v>69</v>
      </c>
      <c r="D13" s="56">
        <v>100</v>
      </c>
      <c r="E13" s="56">
        <v>1000</v>
      </c>
      <c r="F13" s="64"/>
    </row>
    <row r="14" spans="2:6" ht="15" customHeight="1">
      <c r="B14" s="63"/>
      <c r="C14" s="54" t="s">
        <v>60</v>
      </c>
      <c r="D14" s="54" t="s">
        <v>61</v>
      </c>
      <c r="E14" s="54" t="s">
        <v>61</v>
      </c>
      <c r="F14" s="65" t="s">
        <v>66</v>
      </c>
    </row>
    <row r="15" spans="2:6" ht="20.100000000000001" customHeight="1">
      <c r="B15" s="63"/>
      <c r="C15" s="57" t="s">
        <v>67</v>
      </c>
      <c r="D15" s="56">
        <v>800</v>
      </c>
      <c r="E15" s="56">
        <v>8000</v>
      </c>
      <c r="F15" s="66"/>
    </row>
    <row r="16" spans="2:6" ht="19.5" customHeight="1">
      <c r="B16" s="64"/>
      <c r="C16" s="58" t="s">
        <v>62</v>
      </c>
      <c r="D16" s="59">
        <f>+D13+D15</f>
        <v>900</v>
      </c>
      <c r="E16" s="59">
        <f>+E13+E15</f>
        <v>9000</v>
      </c>
      <c r="F16" s="46"/>
    </row>
    <row r="17" spans="2:6" ht="15" customHeight="1">
      <c r="B17" s="62" t="s">
        <v>64</v>
      </c>
      <c r="C17" s="53" t="s">
        <v>58</v>
      </c>
      <c r="D17" s="54" t="s">
        <v>59</v>
      </c>
      <c r="E17" s="54" t="s">
        <v>59</v>
      </c>
      <c r="F17" s="62"/>
    </row>
    <row r="18" spans="2:6" ht="20.100000000000001" customHeight="1">
      <c r="B18" s="63"/>
      <c r="C18" s="55" t="s">
        <v>69</v>
      </c>
      <c r="D18" s="56">
        <v>100</v>
      </c>
      <c r="E18" s="56">
        <v>1000</v>
      </c>
      <c r="F18" s="64"/>
    </row>
    <row r="19" spans="2:6" ht="15" customHeight="1">
      <c r="B19" s="63"/>
      <c r="C19" s="54" t="s">
        <v>60</v>
      </c>
      <c r="D19" s="54" t="s">
        <v>61</v>
      </c>
      <c r="E19" s="54" t="s">
        <v>61</v>
      </c>
      <c r="F19" s="65" t="s">
        <v>70</v>
      </c>
    </row>
    <row r="20" spans="2:6" ht="20.100000000000001" customHeight="1">
      <c r="B20" s="63"/>
      <c r="C20" s="57" t="s">
        <v>68</v>
      </c>
      <c r="D20" s="56">
        <v>350</v>
      </c>
      <c r="E20" s="56">
        <v>3500</v>
      </c>
      <c r="F20" s="66"/>
    </row>
    <row r="21" spans="2:6" ht="20.100000000000001" customHeight="1">
      <c r="B21" s="64"/>
      <c r="C21" s="58" t="s">
        <v>62</v>
      </c>
      <c r="D21" s="59">
        <f>+D18+D20</f>
        <v>450</v>
      </c>
      <c r="E21" s="59">
        <f>+E18+E20</f>
        <v>4500</v>
      </c>
      <c r="F21" s="46"/>
    </row>
    <row r="22" spans="2:6" ht="15" customHeight="1">
      <c r="B22" s="62" t="s">
        <v>64</v>
      </c>
      <c r="C22" s="53" t="s">
        <v>58</v>
      </c>
      <c r="D22" s="54" t="s">
        <v>59</v>
      </c>
      <c r="E22" s="54" t="s">
        <v>59</v>
      </c>
      <c r="F22" s="62"/>
    </row>
    <row r="23" spans="2:6" ht="20.100000000000001" customHeight="1">
      <c r="B23" s="63"/>
      <c r="C23" s="55" t="s">
        <v>69</v>
      </c>
      <c r="D23" s="56">
        <v>100</v>
      </c>
      <c r="E23" s="56">
        <v>1000</v>
      </c>
      <c r="F23" s="64"/>
    </row>
    <row r="24" spans="2:6" ht="15" customHeight="1">
      <c r="B24" s="63"/>
      <c r="C24" s="54" t="s">
        <v>60</v>
      </c>
      <c r="D24" s="54" t="s">
        <v>61</v>
      </c>
      <c r="E24" s="54" t="s">
        <v>61</v>
      </c>
      <c r="F24" s="65" t="s">
        <v>70</v>
      </c>
    </row>
    <row r="25" spans="2:6" ht="20.100000000000001" customHeight="1">
      <c r="B25" s="63"/>
      <c r="C25" s="57" t="s">
        <v>99</v>
      </c>
      <c r="D25" s="56">
        <v>500</v>
      </c>
      <c r="E25" s="56">
        <v>5000</v>
      </c>
      <c r="F25" s="66"/>
    </row>
    <row r="26" spans="2:6" ht="20.100000000000001" customHeight="1">
      <c r="B26" s="64"/>
      <c r="C26" s="58" t="s">
        <v>62</v>
      </c>
      <c r="D26" s="59">
        <f>+D23+D25</f>
        <v>600</v>
      </c>
      <c r="E26" s="59">
        <f>+E23+E25</f>
        <v>6000</v>
      </c>
      <c r="F26" s="46"/>
    </row>
    <row r="27" spans="2:6" ht="15" customHeight="1">
      <c r="B27" s="62" t="s">
        <v>64</v>
      </c>
      <c r="C27" s="53" t="s">
        <v>58</v>
      </c>
      <c r="D27" s="54" t="s">
        <v>59</v>
      </c>
      <c r="E27" s="54" t="s">
        <v>59</v>
      </c>
      <c r="F27" s="62"/>
    </row>
    <row r="28" spans="2:6" ht="20.100000000000001" customHeight="1">
      <c r="B28" s="63"/>
      <c r="C28" s="55" t="s">
        <v>100</v>
      </c>
      <c r="D28" s="56">
        <v>0</v>
      </c>
      <c r="E28" s="56">
        <v>50</v>
      </c>
      <c r="F28" s="64"/>
    </row>
    <row r="29" spans="2:6" ht="15" customHeight="1">
      <c r="B29" s="63"/>
      <c r="C29" s="54" t="s">
        <v>60</v>
      </c>
      <c r="D29" s="54" t="s">
        <v>61</v>
      </c>
      <c r="E29" s="54" t="s">
        <v>61</v>
      </c>
      <c r="F29" s="65"/>
    </row>
    <row r="30" spans="2:6" ht="20.100000000000001" customHeight="1">
      <c r="B30" s="63"/>
      <c r="C30" s="57" t="s">
        <v>101</v>
      </c>
      <c r="D30" s="56">
        <v>0</v>
      </c>
      <c r="E30" s="56">
        <v>0</v>
      </c>
      <c r="F30" s="66"/>
    </row>
    <row r="31" spans="2:6" ht="20.100000000000001" customHeight="1">
      <c r="B31" s="64"/>
      <c r="C31" s="58" t="s">
        <v>62</v>
      </c>
      <c r="D31" s="59">
        <f>+D28+D30</f>
        <v>0</v>
      </c>
      <c r="E31" s="59">
        <f>+E28+E30</f>
        <v>50</v>
      </c>
      <c r="F31" s="46"/>
    </row>
    <row r="32" spans="2:6" ht="15" customHeight="1">
      <c r="B32" s="62" t="s">
        <v>63</v>
      </c>
      <c r="C32" s="53"/>
      <c r="D32" s="54" t="s">
        <v>59</v>
      </c>
      <c r="E32" s="54" t="s">
        <v>59</v>
      </c>
      <c r="F32" s="62"/>
    </row>
    <row r="33" spans="2:6" ht="20.100000000000001" customHeight="1">
      <c r="B33" s="63"/>
      <c r="C33" s="55"/>
      <c r="D33" s="56">
        <f>+D8+D13+D28</f>
        <v>400</v>
      </c>
      <c r="E33" s="56">
        <f>+E8+E13+E28</f>
        <v>4050</v>
      </c>
      <c r="F33" s="64"/>
    </row>
    <row r="34" spans="2:6" ht="15" customHeight="1">
      <c r="B34" s="63"/>
      <c r="C34" s="54"/>
      <c r="D34" s="54" t="s">
        <v>61</v>
      </c>
      <c r="E34" s="54" t="s">
        <v>61</v>
      </c>
      <c r="F34" s="62"/>
    </row>
    <row r="35" spans="2:6" ht="20.100000000000001" customHeight="1">
      <c r="B35" s="63"/>
      <c r="C35" s="57"/>
      <c r="D35" s="56">
        <f>+D10+D15+D30</f>
        <v>1600</v>
      </c>
      <c r="E35" s="56">
        <f>+E10+E15+E30</f>
        <v>16000</v>
      </c>
      <c r="F35" s="64"/>
    </row>
    <row r="36" spans="2:6" ht="20.100000000000001" customHeight="1">
      <c r="B36" s="64"/>
      <c r="C36" s="58"/>
      <c r="D36" s="59">
        <f>+D33+D35</f>
        <v>2000</v>
      </c>
      <c r="E36" s="59">
        <f>+E33+E35</f>
        <v>20050</v>
      </c>
      <c r="F36" s="46"/>
    </row>
    <row r="38" spans="2:6" ht="15" customHeight="1">
      <c r="B38" s="67" t="s">
        <v>181</v>
      </c>
      <c r="C38" s="67"/>
      <c r="D38" s="67"/>
      <c r="E38" s="67"/>
      <c r="F38" s="67"/>
    </row>
    <row r="39" spans="2:6" ht="15" customHeight="1">
      <c r="B39" s="67" t="s">
        <v>71</v>
      </c>
      <c r="C39" s="67"/>
      <c r="D39" s="67"/>
      <c r="E39" s="67"/>
      <c r="F39" s="67"/>
    </row>
    <row r="40" spans="2:6" ht="15" customHeight="1">
      <c r="B40" s="68" t="s">
        <v>196</v>
      </c>
      <c r="C40" s="68"/>
      <c r="D40" s="68"/>
      <c r="E40" s="68"/>
      <c r="F40" s="68"/>
    </row>
    <row r="41" spans="2:6" ht="15" customHeight="1">
      <c r="B41" s="68"/>
      <c r="C41" s="68"/>
      <c r="D41" s="68"/>
      <c r="E41" s="68"/>
      <c r="F41" s="68"/>
    </row>
    <row r="42" spans="2:6" ht="28.5" customHeight="1">
      <c r="B42" s="106" t="s">
        <v>195</v>
      </c>
      <c r="C42" s="106"/>
      <c r="D42" s="106"/>
      <c r="E42" s="106"/>
      <c r="F42" s="106"/>
    </row>
  </sheetData>
  <mergeCells count="23">
    <mergeCell ref="B3:F3"/>
    <mergeCell ref="B7:B11"/>
    <mergeCell ref="F7:F8"/>
    <mergeCell ref="F9:F10"/>
    <mergeCell ref="B12:B16"/>
    <mergeCell ref="F12:F13"/>
    <mergeCell ref="F14:F15"/>
    <mergeCell ref="B42:F42"/>
    <mergeCell ref="B22:B26"/>
    <mergeCell ref="F22:F23"/>
    <mergeCell ref="F24:F25"/>
    <mergeCell ref="B27:B31"/>
    <mergeCell ref="F27:F28"/>
    <mergeCell ref="F29:F30"/>
    <mergeCell ref="B32:B36"/>
    <mergeCell ref="F32:F33"/>
    <mergeCell ref="F34:F35"/>
    <mergeCell ref="B40:F41"/>
    <mergeCell ref="B17:B21"/>
    <mergeCell ref="F17:F18"/>
    <mergeCell ref="F19:F20"/>
    <mergeCell ref="B38:F38"/>
    <mergeCell ref="B39:F39"/>
  </mergeCells>
  <phoneticPr fontId="5"/>
  <pageMargins left="0.75" right="0.75" top="1" bottom="1" header="0.51200000000000001" footer="0.51200000000000001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742D-D1EE-4BF9-80C4-8B7ADB4AF6EA}">
  <dimension ref="A1:AP74"/>
  <sheetViews>
    <sheetView view="pageBreakPreview" topLeftCell="A13" zoomScaleNormal="100" zoomScaleSheetLayoutView="100" workbookViewId="0">
      <selection activeCell="V29" sqref="V29"/>
    </sheetView>
  </sheetViews>
  <sheetFormatPr defaultColWidth="9" defaultRowHeight="12"/>
  <cols>
    <col min="1" max="41" width="2.25" style="2" customWidth="1"/>
    <col min="42" max="16384" width="9" style="2"/>
  </cols>
  <sheetData>
    <row r="1" spans="1:41" ht="17.25" customHeight="1">
      <c r="A1" s="1"/>
      <c r="AO1" s="21" t="s">
        <v>73</v>
      </c>
    </row>
    <row r="2" spans="1:41" ht="17.25" customHeight="1"/>
    <row r="3" spans="1:41" ht="17.25" customHeight="1">
      <c r="B3" s="98" t="s">
        <v>29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</row>
    <row r="4" spans="1:41" ht="17.25" customHeight="1"/>
    <row r="5" spans="1:41" ht="17.25" customHeight="1">
      <c r="B5" s="2" t="s">
        <v>77</v>
      </c>
      <c r="AO5" s="4" t="s">
        <v>9</v>
      </c>
    </row>
    <row r="6" spans="1:41" ht="17.25" customHeight="1">
      <c r="B6" s="17"/>
      <c r="C6" s="18"/>
      <c r="D6" s="18"/>
      <c r="E6" s="18"/>
      <c r="F6" s="18"/>
      <c r="G6" s="18"/>
      <c r="H6" s="113" t="s">
        <v>30</v>
      </c>
      <c r="I6" s="114"/>
      <c r="J6" s="114"/>
      <c r="K6" s="114"/>
      <c r="L6" s="114" t="s">
        <v>31</v>
      </c>
      <c r="M6" s="125"/>
      <c r="N6" s="114" t="s">
        <v>48</v>
      </c>
      <c r="O6" s="114"/>
      <c r="P6" s="114"/>
      <c r="Q6" s="114"/>
      <c r="R6" s="125"/>
      <c r="S6" s="113" t="s">
        <v>49</v>
      </c>
      <c r="T6" s="114"/>
      <c r="U6" s="114"/>
      <c r="V6" s="114"/>
      <c r="W6" s="125"/>
      <c r="X6" s="113" t="s">
        <v>50</v>
      </c>
      <c r="Y6" s="114"/>
      <c r="Z6" s="114"/>
      <c r="AA6" s="114"/>
      <c r="AB6" s="114"/>
      <c r="AC6" s="125"/>
      <c r="AD6" s="113" t="s">
        <v>51</v>
      </c>
      <c r="AE6" s="114"/>
      <c r="AF6" s="114"/>
      <c r="AG6" s="114"/>
      <c r="AH6" s="114"/>
      <c r="AI6" s="125"/>
      <c r="AJ6" s="113" t="s">
        <v>52</v>
      </c>
      <c r="AK6" s="114"/>
      <c r="AL6" s="114"/>
      <c r="AM6" s="114"/>
      <c r="AN6" s="114"/>
      <c r="AO6" s="125"/>
    </row>
    <row r="7" spans="1:41" ht="17.25" customHeight="1">
      <c r="B7" s="115" t="s">
        <v>32</v>
      </c>
      <c r="C7" s="98"/>
      <c r="D7" s="98"/>
      <c r="E7" s="98"/>
      <c r="F7" s="98"/>
      <c r="G7" s="98"/>
      <c r="H7" s="115" t="s">
        <v>33</v>
      </c>
      <c r="I7" s="98"/>
      <c r="J7" s="98"/>
      <c r="K7" s="98"/>
      <c r="L7" s="98" t="s">
        <v>31</v>
      </c>
      <c r="M7" s="126"/>
      <c r="N7" s="98" t="s">
        <v>34</v>
      </c>
      <c r="O7" s="98"/>
      <c r="P7" s="98"/>
      <c r="Q7" s="98"/>
      <c r="R7" s="126"/>
      <c r="S7" s="115" t="s">
        <v>35</v>
      </c>
      <c r="T7" s="98"/>
      <c r="U7" s="98"/>
      <c r="V7" s="98"/>
      <c r="W7" s="126"/>
      <c r="X7" s="115" t="s">
        <v>36</v>
      </c>
      <c r="Y7" s="98"/>
      <c r="Z7" s="98"/>
      <c r="AA7" s="98"/>
      <c r="AB7" s="98"/>
      <c r="AC7" s="126"/>
      <c r="AD7" s="115" t="s">
        <v>37</v>
      </c>
      <c r="AE7" s="98"/>
      <c r="AF7" s="98"/>
      <c r="AG7" s="98"/>
      <c r="AH7" s="98"/>
      <c r="AI7" s="126"/>
      <c r="AJ7" s="115" t="s">
        <v>38</v>
      </c>
      <c r="AK7" s="98"/>
      <c r="AL7" s="98"/>
      <c r="AM7" s="98"/>
      <c r="AN7" s="98"/>
      <c r="AO7" s="126"/>
    </row>
    <row r="8" spans="1:41" ht="17.25" customHeight="1">
      <c r="B8" s="19"/>
      <c r="C8" s="20"/>
      <c r="D8" s="20"/>
      <c r="E8" s="20"/>
      <c r="F8" s="20"/>
      <c r="G8" s="20"/>
      <c r="H8" s="110" t="s">
        <v>39</v>
      </c>
      <c r="I8" s="111"/>
      <c r="J8" s="111"/>
      <c r="K8" s="111"/>
      <c r="L8" s="111" t="s">
        <v>31</v>
      </c>
      <c r="M8" s="112"/>
      <c r="N8" s="111" t="s">
        <v>40</v>
      </c>
      <c r="O8" s="111"/>
      <c r="P8" s="111"/>
      <c r="Q8" s="111"/>
      <c r="R8" s="112"/>
      <c r="S8" s="110"/>
      <c r="T8" s="111"/>
      <c r="U8" s="111"/>
      <c r="V8" s="111"/>
      <c r="W8" s="112"/>
      <c r="X8" s="110" t="s">
        <v>98</v>
      </c>
      <c r="Y8" s="111"/>
      <c r="Z8" s="111"/>
      <c r="AA8" s="111"/>
      <c r="AB8" s="111"/>
      <c r="AC8" s="112"/>
      <c r="AD8" s="110"/>
      <c r="AE8" s="111"/>
      <c r="AF8" s="111"/>
      <c r="AG8" s="111"/>
      <c r="AH8" s="111"/>
      <c r="AI8" s="112"/>
      <c r="AJ8" s="110"/>
      <c r="AK8" s="111"/>
      <c r="AL8" s="111"/>
      <c r="AM8" s="111"/>
      <c r="AN8" s="111"/>
      <c r="AO8" s="112"/>
    </row>
    <row r="9" spans="1:41" ht="17.25" customHeight="1">
      <c r="B9" s="116" t="s">
        <v>192</v>
      </c>
      <c r="C9" s="117"/>
      <c r="D9" s="117"/>
      <c r="E9" s="117"/>
      <c r="F9" s="117"/>
      <c r="G9" s="118"/>
      <c r="H9" s="73">
        <v>2</v>
      </c>
      <c r="I9" s="74"/>
      <c r="J9" s="74"/>
      <c r="K9" s="74"/>
      <c r="L9" s="80" t="s">
        <v>41</v>
      </c>
      <c r="M9" s="81"/>
      <c r="N9" s="73">
        <v>800</v>
      </c>
      <c r="O9" s="74"/>
      <c r="P9" s="74"/>
      <c r="Q9" s="74"/>
      <c r="R9" s="75"/>
      <c r="S9" s="73">
        <f>H9*N9</f>
        <v>1600</v>
      </c>
      <c r="T9" s="74"/>
      <c r="U9" s="74"/>
      <c r="V9" s="74"/>
      <c r="W9" s="75"/>
      <c r="X9" s="73">
        <v>16000</v>
      </c>
      <c r="Y9" s="74"/>
      <c r="Z9" s="74"/>
      <c r="AA9" s="74"/>
      <c r="AB9" s="74"/>
      <c r="AC9" s="75"/>
      <c r="AD9" s="73">
        <v>0</v>
      </c>
      <c r="AE9" s="74"/>
      <c r="AF9" s="74"/>
      <c r="AG9" s="74"/>
      <c r="AH9" s="74"/>
      <c r="AI9" s="75"/>
      <c r="AJ9" s="73">
        <f>+X9+AD9</f>
        <v>16000</v>
      </c>
      <c r="AK9" s="74"/>
      <c r="AL9" s="74"/>
      <c r="AM9" s="74"/>
      <c r="AN9" s="74"/>
      <c r="AO9" s="75"/>
    </row>
    <row r="10" spans="1:41" ht="17.25" customHeight="1">
      <c r="B10" s="119"/>
      <c r="C10" s="120"/>
      <c r="D10" s="120"/>
      <c r="E10" s="120"/>
      <c r="F10" s="120"/>
      <c r="G10" s="121"/>
      <c r="H10" s="73">
        <v>1</v>
      </c>
      <c r="I10" s="74"/>
      <c r="J10" s="74"/>
      <c r="K10" s="74"/>
      <c r="L10" s="80" t="s">
        <v>41</v>
      </c>
      <c r="M10" s="81"/>
      <c r="N10" s="73">
        <v>180</v>
      </c>
      <c r="O10" s="74"/>
      <c r="P10" s="74"/>
      <c r="Q10" s="74"/>
      <c r="R10" s="75"/>
      <c r="S10" s="73">
        <f>H10*N10</f>
        <v>180</v>
      </c>
      <c r="T10" s="74"/>
      <c r="U10" s="74"/>
      <c r="V10" s="74"/>
      <c r="W10" s="75"/>
      <c r="X10" s="73">
        <v>1800</v>
      </c>
      <c r="Y10" s="74"/>
      <c r="Z10" s="74"/>
      <c r="AA10" s="74"/>
      <c r="AB10" s="74"/>
      <c r="AC10" s="75"/>
      <c r="AD10" s="73">
        <v>0</v>
      </c>
      <c r="AE10" s="74"/>
      <c r="AF10" s="74"/>
      <c r="AG10" s="74"/>
      <c r="AH10" s="74"/>
      <c r="AI10" s="75"/>
      <c r="AJ10" s="73">
        <f>+X10+AD10</f>
        <v>1800</v>
      </c>
      <c r="AK10" s="74"/>
      <c r="AL10" s="74"/>
      <c r="AM10" s="74"/>
      <c r="AN10" s="74"/>
      <c r="AO10" s="75"/>
    </row>
    <row r="11" spans="1:41" ht="17.25" customHeight="1">
      <c r="B11" s="122"/>
      <c r="C11" s="123"/>
      <c r="D11" s="123"/>
      <c r="E11" s="123"/>
      <c r="F11" s="123"/>
      <c r="G11" s="124"/>
      <c r="H11" s="73">
        <f>SUM(H9:K10)</f>
        <v>3</v>
      </c>
      <c r="I11" s="74"/>
      <c r="J11" s="74"/>
      <c r="K11" s="74"/>
      <c r="L11" s="80" t="s">
        <v>41</v>
      </c>
      <c r="M11" s="81"/>
      <c r="N11" s="107"/>
      <c r="O11" s="108"/>
      <c r="P11" s="108"/>
      <c r="Q11" s="108"/>
      <c r="R11" s="109"/>
      <c r="S11" s="73">
        <f>SUM(S9:W10)</f>
        <v>1780</v>
      </c>
      <c r="T11" s="74"/>
      <c r="U11" s="74"/>
      <c r="V11" s="74"/>
      <c r="W11" s="75"/>
      <c r="X11" s="73">
        <f>SUM(X9:AC10)</f>
        <v>17800</v>
      </c>
      <c r="Y11" s="74"/>
      <c r="Z11" s="74"/>
      <c r="AA11" s="74"/>
      <c r="AB11" s="74"/>
      <c r="AC11" s="75"/>
      <c r="AD11" s="73">
        <f>SUM(AD9:AI10)</f>
        <v>0</v>
      </c>
      <c r="AE11" s="74"/>
      <c r="AF11" s="74"/>
      <c r="AG11" s="74"/>
      <c r="AH11" s="74"/>
      <c r="AI11" s="75"/>
      <c r="AJ11" s="73">
        <f>SUM(AJ9:AO10)</f>
        <v>17800</v>
      </c>
      <c r="AK11" s="74"/>
      <c r="AL11" s="74"/>
      <c r="AM11" s="74"/>
      <c r="AN11" s="74"/>
      <c r="AO11" s="75"/>
    </row>
    <row r="12" spans="1:41" ht="17.25" customHeight="1">
      <c r="B12" s="116" t="s">
        <v>193</v>
      </c>
      <c r="C12" s="117"/>
      <c r="D12" s="117"/>
      <c r="E12" s="117"/>
      <c r="F12" s="117"/>
      <c r="G12" s="118"/>
      <c r="H12" s="73">
        <v>3</v>
      </c>
      <c r="I12" s="74"/>
      <c r="J12" s="74"/>
      <c r="K12" s="74"/>
      <c r="L12" s="80" t="s">
        <v>41</v>
      </c>
      <c r="M12" s="81"/>
      <c r="N12" s="73">
        <v>350</v>
      </c>
      <c r="O12" s="74"/>
      <c r="P12" s="74"/>
      <c r="Q12" s="74"/>
      <c r="R12" s="75"/>
      <c r="S12" s="73">
        <f>H12*N12</f>
        <v>1050</v>
      </c>
      <c r="T12" s="74"/>
      <c r="U12" s="74"/>
      <c r="V12" s="74"/>
      <c r="W12" s="75"/>
      <c r="X12" s="73">
        <v>10500</v>
      </c>
      <c r="Y12" s="74"/>
      <c r="Z12" s="74"/>
      <c r="AA12" s="74"/>
      <c r="AB12" s="74"/>
      <c r="AC12" s="75"/>
      <c r="AD12" s="73">
        <v>0</v>
      </c>
      <c r="AE12" s="74"/>
      <c r="AF12" s="74"/>
      <c r="AG12" s="74"/>
      <c r="AH12" s="74"/>
      <c r="AI12" s="75"/>
      <c r="AJ12" s="73">
        <f>+X12+AD12</f>
        <v>10500</v>
      </c>
      <c r="AK12" s="74"/>
      <c r="AL12" s="74"/>
      <c r="AM12" s="74"/>
      <c r="AN12" s="74"/>
      <c r="AO12" s="75"/>
    </row>
    <row r="13" spans="1:41" ht="17.25" customHeight="1">
      <c r="B13" s="119"/>
      <c r="C13" s="120"/>
      <c r="D13" s="120"/>
      <c r="E13" s="120"/>
      <c r="F13" s="120"/>
      <c r="G13" s="121"/>
      <c r="H13" s="73">
        <v>1</v>
      </c>
      <c r="I13" s="74"/>
      <c r="J13" s="74"/>
      <c r="K13" s="74"/>
      <c r="L13" s="80" t="s">
        <v>41</v>
      </c>
      <c r="M13" s="81"/>
      <c r="N13" s="73">
        <v>200</v>
      </c>
      <c r="O13" s="74"/>
      <c r="P13" s="74"/>
      <c r="Q13" s="74"/>
      <c r="R13" s="75"/>
      <c r="S13" s="73">
        <f>H13*N13</f>
        <v>200</v>
      </c>
      <c r="T13" s="74"/>
      <c r="U13" s="74"/>
      <c r="V13" s="74"/>
      <c r="W13" s="75"/>
      <c r="X13" s="73">
        <v>2000</v>
      </c>
      <c r="Y13" s="74"/>
      <c r="Z13" s="74"/>
      <c r="AA13" s="74"/>
      <c r="AB13" s="74"/>
      <c r="AC13" s="75"/>
      <c r="AD13" s="73">
        <v>0</v>
      </c>
      <c r="AE13" s="74"/>
      <c r="AF13" s="74"/>
      <c r="AG13" s="74"/>
      <c r="AH13" s="74"/>
      <c r="AI13" s="75"/>
      <c r="AJ13" s="73">
        <f>+X13+AD13</f>
        <v>2000</v>
      </c>
      <c r="AK13" s="74"/>
      <c r="AL13" s="74"/>
      <c r="AM13" s="74"/>
      <c r="AN13" s="74"/>
      <c r="AO13" s="75"/>
    </row>
    <row r="14" spans="1:41" ht="17.25" customHeight="1">
      <c r="B14" s="122"/>
      <c r="C14" s="123"/>
      <c r="D14" s="123"/>
      <c r="E14" s="123"/>
      <c r="F14" s="123"/>
      <c r="G14" s="124"/>
      <c r="H14" s="73">
        <f>SUM(H12:K13)</f>
        <v>4</v>
      </c>
      <c r="I14" s="74"/>
      <c r="J14" s="74"/>
      <c r="K14" s="74"/>
      <c r="L14" s="80" t="s">
        <v>41</v>
      </c>
      <c r="M14" s="81"/>
      <c r="N14" s="107"/>
      <c r="O14" s="108"/>
      <c r="P14" s="108"/>
      <c r="Q14" s="108"/>
      <c r="R14" s="109"/>
      <c r="S14" s="73">
        <f>SUM(S12:W13)</f>
        <v>1250</v>
      </c>
      <c r="T14" s="74"/>
      <c r="U14" s="74"/>
      <c r="V14" s="74"/>
      <c r="W14" s="75"/>
      <c r="X14" s="73">
        <f>SUM(X12:AC13)</f>
        <v>12500</v>
      </c>
      <c r="Y14" s="74"/>
      <c r="Z14" s="74"/>
      <c r="AA14" s="74"/>
      <c r="AB14" s="74"/>
      <c r="AC14" s="75"/>
      <c r="AD14" s="73">
        <f>SUM(AD12:AI13)</f>
        <v>0</v>
      </c>
      <c r="AE14" s="74"/>
      <c r="AF14" s="74"/>
      <c r="AG14" s="74"/>
      <c r="AH14" s="74"/>
      <c r="AI14" s="75"/>
      <c r="AJ14" s="73">
        <f>SUM(AJ12:AO13)</f>
        <v>12500</v>
      </c>
      <c r="AK14" s="74"/>
      <c r="AL14" s="74"/>
      <c r="AM14" s="74"/>
      <c r="AN14" s="74"/>
      <c r="AO14" s="75"/>
    </row>
    <row r="15" spans="1:41" ht="17.25" customHeight="1">
      <c r="B15" s="116" t="s">
        <v>42</v>
      </c>
      <c r="C15" s="117"/>
      <c r="D15" s="117"/>
      <c r="E15" s="117"/>
      <c r="F15" s="117"/>
      <c r="G15" s="118"/>
      <c r="H15" s="73">
        <v>5</v>
      </c>
      <c r="I15" s="74"/>
      <c r="J15" s="74"/>
      <c r="K15" s="74"/>
      <c r="L15" s="80" t="s">
        <v>41</v>
      </c>
      <c r="M15" s="81"/>
      <c r="N15" s="73">
        <v>280</v>
      </c>
      <c r="O15" s="74"/>
      <c r="P15" s="74"/>
      <c r="Q15" s="74"/>
      <c r="R15" s="75"/>
      <c r="S15" s="73">
        <f>H15*N15</f>
        <v>1400</v>
      </c>
      <c r="T15" s="74"/>
      <c r="U15" s="74"/>
      <c r="V15" s="74"/>
      <c r="W15" s="75"/>
      <c r="X15" s="73">
        <v>14000</v>
      </c>
      <c r="Y15" s="74"/>
      <c r="Z15" s="74"/>
      <c r="AA15" s="74"/>
      <c r="AB15" s="74"/>
      <c r="AC15" s="75"/>
      <c r="AD15" s="73">
        <v>0</v>
      </c>
      <c r="AE15" s="74"/>
      <c r="AF15" s="74"/>
      <c r="AG15" s="74"/>
      <c r="AH15" s="74"/>
      <c r="AI15" s="75"/>
      <c r="AJ15" s="73">
        <f>+X15+AD15</f>
        <v>14000</v>
      </c>
      <c r="AK15" s="74"/>
      <c r="AL15" s="74"/>
      <c r="AM15" s="74"/>
      <c r="AN15" s="74"/>
      <c r="AO15" s="75"/>
    </row>
    <row r="16" spans="1:41" ht="17.25" customHeight="1">
      <c r="B16" s="119"/>
      <c r="C16" s="120"/>
      <c r="D16" s="120"/>
      <c r="E16" s="120"/>
      <c r="F16" s="120"/>
      <c r="G16" s="121"/>
      <c r="H16" s="73">
        <v>5</v>
      </c>
      <c r="I16" s="74"/>
      <c r="J16" s="74"/>
      <c r="K16" s="74"/>
      <c r="L16" s="80" t="s">
        <v>41</v>
      </c>
      <c r="M16" s="81"/>
      <c r="N16" s="73">
        <v>160</v>
      </c>
      <c r="O16" s="74"/>
      <c r="P16" s="74"/>
      <c r="Q16" s="74"/>
      <c r="R16" s="75"/>
      <c r="S16" s="73">
        <f>H16*N16</f>
        <v>800</v>
      </c>
      <c r="T16" s="74"/>
      <c r="U16" s="74"/>
      <c r="V16" s="74"/>
      <c r="W16" s="75"/>
      <c r="X16" s="73">
        <v>8000</v>
      </c>
      <c r="Y16" s="74"/>
      <c r="Z16" s="74"/>
      <c r="AA16" s="74"/>
      <c r="AB16" s="74"/>
      <c r="AC16" s="75"/>
      <c r="AD16" s="73">
        <v>0</v>
      </c>
      <c r="AE16" s="74"/>
      <c r="AF16" s="74"/>
      <c r="AG16" s="74"/>
      <c r="AH16" s="74"/>
      <c r="AI16" s="75"/>
      <c r="AJ16" s="73">
        <f>+X16+AD16</f>
        <v>8000</v>
      </c>
      <c r="AK16" s="74"/>
      <c r="AL16" s="74"/>
      <c r="AM16" s="74"/>
      <c r="AN16" s="74"/>
      <c r="AO16" s="75"/>
    </row>
    <row r="17" spans="2:42" ht="17.25" customHeight="1">
      <c r="B17" s="122"/>
      <c r="C17" s="123"/>
      <c r="D17" s="123"/>
      <c r="E17" s="123"/>
      <c r="F17" s="123"/>
      <c r="G17" s="124"/>
      <c r="H17" s="73">
        <f>SUM(H15:K16)</f>
        <v>10</v>
      </c>
      <c r="I17" s="74"/>
      <c r="J17" s="74"/>
      <c r="K17" s="74"/>
      <c r="L17" s="80" t="s">
        <v>41</v>
      </c>
      <c r="M17" s="81"/>
      <c r="N17" s="107"/>
      <c r="O17" s="108"/>
      <c r="P17" s="108"/>
      <c r="Q17" s="108"/>
      <c r="R17" s="109"/>
      <c r="S17" s="73">
        <f>SUM(S15:W16)</f>
        <v>2200</v>
      </c>
      <c r="T17" s="74"/>
      <c r="U17" s="74"/>
      <c r="V17" s="74"/>
      <c r="W17" s="75"/>
      <c r="X17" s="73">
        <f>SUM(X15:AC16)</f>
        <v>22000</v>
      </c>
      <c r="Y17" s="74"/>
      <c r="Z17" s="74"/>
      <c r="AA17" s="74"/>
      <c r="AB17" s="74"/>
      <c r="AC17" s="75"/>
      <c r="AD17" s="73">
        <f>SUM(AD15:AI16)</f>
        <v>0</v>
      </c>
      <c r="AE17" s="74"/>
      <c r="AF17" s="74"/>
      <c r="AG17" s="74"/>
      <c r="AH17" s="74"/>
      <c r="AI17" s="75"/>
      <c r="AJ17" s="73">
        <f>SUM(AJ15:AO16)</f>
        <v>22000</v>
      </c>
      <c r="AK17" s="74"/>
      <c r="AL17" s="74"/>
      <c r="AM17" s="74"/>
      <c r="AN17" s="74"/>
      <c r="AO17" s="75"/>
    </row>
    <row r="18" spans="2:42" ht="17.25" customHeight="1">
      <c r="B18" s="116" t="s">
        <v>43</v>
      </c>
      <c r="C18" s="117"/>
      <c r="D18" s="117"/>
      <c r="E18" s="117"/>
      <c r="F18" s="117"/>
      <c r="G18" s="118"/>
      <c r="H18" s="73">
        <v>0</v>
      </c>
      <c r="I18" s="74"/>
      <c r="J18" s="74"/>
      <c r="K18" s="74"/>
      <c r="L18" s="80" t="s">
        <v>41</v>
      </c>
      <c r="M18" s="81"/>
      <c r="N18" s="73">
        <v>0</v>
      </c>
      <c r="O18" s="74"/>
      <c r="P18" s="74"/>
      <c r="Q18" s="74"/>
      <c r="R18" s="75"/>
      <c r="S18" s="73">
        <f>H18*N18</f>
        <v>0</v>
      </c>
      <c r="T18" s="74"/>
      <c r="U18" s="74"/>
      <c r="V18" s="74"/>
      <c r="W18" s="75"/>
      <c r="X18" s="73">
        <v>0</v>
      </c>
      <c r="Y18" s="74"/>
      <c r="Z18" s="74"/>
      <c r="AA18" s="74"/>
      <c r="AB18" s="74"/>
      <c r="AC18" s="75"/>
      <c r="AD18" s="73">
        <v>0</v>
      </c>
      <c r="AE18" s="74"/>
      <c r="AF18" s="74"/>
      <c r="AG18" s="74"/>
      <c r="AH18" s="74"/>
      <c r="AI18" s="75"/>
      <c r="AJ18" s="73">
        <f>+X18+AD18</f>
        <v>0</v>
      </c>
      <c r="AK18" s="74"/>
      <c r="AL18" s="74"/>
      <c r="AM18" s="74"/>
      <c r="AN18" s="74"/>
      <c r="AO18" s="75"/>
    </row>
    <row r="19" spans="2:42" ht="17.25" customHeight="1">
      <c r="B19" s="119"/>
      <c r="C19" s="120"/>
      <c r="D19" s="120"/>
      <c r="E19" s="120"/>
      <c r="F19" s="120"/>
      <c r="G19" s="121"/>
      <c r="H19" s="73">
        <v>1</v>
      </c>
      <c r="I19" s="74"/>
      <c r="J19" s="74"/>
      <c r="K19" s="74"/>
      <c r="L19" s="80" t="s">
        <v>41</v>
      </c>
      <c r="M19" s="81"/>
      <c r="N19" s="73">
        <v>200</v>
      </c>
      <c r="O19" s="74"/>
      <c r="P19" s="74"/>
      <c r="Q19" s="74"/>
      <c r="R19" s="75"/>
      <c r="S19" s="73">
        <f>H19*N19</f>
        <v>200</v>
      </c>
      <c r="T19" s="74"/>
      <c r="U19" s="74"/>
      <c r="V19" s="74"/>
      <c r="W19" s="75"/>
      <c r="X19" s="73">
        <v>2000</v>
      </c>
      <c r="Y19" s="74"/>
      <c r="Z19" s="74"/>
      <c r="AA19" s="74"/>
      <c r="AB19" s="74"/>
      <c r="AC19" s="75"/>
      <c r="AD19" s="73">
        <v>0</v>
      </c>
      <c r="AE19" s="74"/>
      <c r="AF19" s="74"/>
      <c r="AG19" s="74"/>
      <c r="AH19" s="74"/>
      <c r="AI19" s="75"/>
      <c r="AJ19" s="73">
        <f>+X19+AD19</f>
        <v>2000</v>
      </c>
      <c r="AK19" s="74"/>
      <c r="AL19" s="74"/>
      <c r="AM19" s="74"/>
      <c r="AN19" s="74"/>
      <c r="AO19" s="75"/>
    </row>
    <row r="20" spans="2:42" ht="17.25" customHeight="1">
      <c r="B20" s="122"/>
      <c r="C20" s="123"/>
      <c r="D20" s="123"/>
      <c r="E20" s="123"/>
      <c r="F20" s="123"/>
      <c r="G20" s="124"/>
      <c r="H20" s="73">
        <f>SUM(H18:K19)</f>
        <v>1</v>
      </c>
      <c r="I20" s="74"/>
      <c r="J20" s="74"/>
      <c r="K20" s="74"/>
      <c r="L20" s="80" t="s">
        <v>41</v>
      </c>
      <c r="M20" s="81"/>
      <c r="N20" s="107"/>
      <c r="O20" s="108"/>
      <c r="P20" s="108"/>
      <c r="Q20" s="108"/>
      <c r="R20" s="109"/>
      <c r="S20" s="73">
        <f>SUM(S18:W19)</f>
        <v>200</v>
      </c>
      <c r="T20" s="74"/>
      <c r="U20" s="74"/>
      <c r="V20" s="74"/>
      <c r="W20" s="75"/>
      <c r="X20" s="73">
        <f>SUM(X18:AC19)</f>
        <v>2000</v>
      </c>
      <c r="Y20" s="74"/>
      <c r="Z20" s="74"/>
      <c r="AA20" s="74"/>
      <c r="AB20" s="74"/>
      <c r="AC20" s="75"/>
      <c r="AD20" s="73">
        <f>SUM(AD18:AI19)</f>
        <v>0</v>
      </c>
      <c r="AE20" s="74"/>
      <c r="AF20" s="74"/>
      <c r="AG20" s="74"/>
      <c r="AH20" s="74"/>
      <c r="AI20" s="75"/>
      <c r="AJ20" s="73">
        <f>SUM(AJ18:AO19)</f>
        <v>2000</v>
      </c>
      <c r="AK20" s="74"/>
      <c r="AL20" s="74"/>
      <c r="AM20" s="74"/>
      <c r="AN20" s="74"/>
      <c r="AO20" s="75"/>
    </row>
    <row r="21" spans="2:42" ht="17.25" customHeight="1">
      <c r="B21" s="116" t="s">
        <v>44</v>
      </c>
      <c r="C21" s="117"/>
      <c r="D21" s="117"/>
      <c r="E21" s="117"/>
      <c r="F21" s="117"/>
      <c r="G21" s="118"/>
      <c r="H21" s="73">
        <v>1</v>
      </c>
      <c r="I21" s="74"/>
      <c r="J21" s="74"/>
      <c r="K21" s="74"/>
      <c r="L21" s="80" t="s">
        <v>41</v>
      </c>
      <c r="M21" s="81"/>
      <c r="N21" s="73">
        <v>500</v>
      </c>
      <c r="O21" s="74"/>
      <c r="P21" s="74"/>
      <c r="Q21" s="74"/>
      <c r="R21" s="75"/>
      <c r="S21" s="73">
        <f>H21*N21</f>
        <v>500</v>
      </c>
      <c r="T21" s="74"/>
      <c r="U21" s="74"/>
      <c r="V21" s="74"/>
      <c r="W21" s="75"/>
      <c r="X21" s="73">
        <v>5000</v>
      </c>
      <c r="Y21" s="74"/>
      <c r="Z21" s="74"/>
      <c r="AA21" s="74"/>
      <c r="AB21" s="74"/>
      <c r="AC21" s="75"/>
      <c r="AD21" s="73">
        <v>0</v>
      </c>
      <c r="AE21" s="74"/>
      <c r="AF21" s="74"/>
      <c r="AG21" s="74"/>
      <c r="AH21" s="74"/>
      <c r="AI21" s="75"/>
      <c r="AJ21" s="73">
        <f>+X21+AD21</f>
        <v>5000</v>
      </c>
      <c r="AK21" s="74"/>
      <c r="AL21" s="74"/>
      <c r="AM21" s="74"/>
      <c r="AN21" s="74"/>
      <c r="AO21" s="75"/>
    </row>
    <row r="22" spans="2:42" ht="17.25" customHeight="1">
      <c r="B22" s="119"/>
      <c r="C22" s="120"/>
      <c r="D22" s="120"/>
      <c r="E22" s="120"/>
      <c r="F22" s="120"/>
      <c r="G22" s="121"/>
      <c r="H22" s="73">
        <v>5</v>
      </c>
      <c r="I22" s="74"/>
      <c r="J22" s="74"/>
      <c r="K22" s="74"/>
      <c r="L22" s="80" t="s">
        <v>41</v>
      </c>
      <c r="M22" s="81"/>
      <c r="N22" s="73">
        <v>130</v>
      </c>
      <c r="O22" s="74"/>
      <c r="P22" s="74"/>
      <c r="Q22" s="74"/>
      <c r="R22" s="75"/>
      <c r="S22" s="73">
        <f>H22*N22</f>
        <v>650</v>
      </c>
      <c r="T22" s="74"/>
      <c r="U22" s="74"/>
      <c r="V22" s="74"/>
      <c r="W22" s="75"/>
      <c r="X22" s="73">
        <v>6500</v>
      </c>
      <c r="Y22" s="74"/>
      <c r="Z22" s="74"/>
      <c r="AA22" s="74"/>
      <c r="AB22" s="74"/>
      <c r="AC22" s="75"/>
      <c r="AD22" s="73">
        <v>0</v>
      </c>
      <c r="AE22" s="74"/>
      <c r="AF22" s="74"/>
      <c r="AG22" s="74"/>
      <c r="AH22" s="74"/>
      <c r="AI22" s="75"/>
      <c r="AJ22" s="73">
        <f>+X22+AD22</f>
        <v>6500</v>
      </c>
      <c r="AK22" s="74"/>
      <c r="AL22" s="74"/>
      <c r="AM22" s="74"/>
      <c r="AN22" s="74"/>
      <c r="AO22" s="75"/>
    </row>
    <row r="23" spans="2:42" ht="17.25" customHeight="1">
      <c r="B23" s="122"/>
      <c r="C23" s="123"/>
      <c r="D23" s="123"/>
      <c r="E23" s="123"/>
      <c r="F23" s="123"/>
      <c r="G23" s="124"/>
      <c r="H23" s="73">
        <f>SUM(H21:K22)</f>
        <v>6</v>
      </c>
      <c r="I23" s="74"/>
      <c r="J23" s="74"/>
      <c r="K23" s="74"/>
      <c r="L23" s="80" t="s">
        <v>41</v>
      </c>
      <c r="M23" s="81"/>
      <c r="N23" s="107"/>
      <c r="O23" s="108"/>
      <c r="P23" s="108"/>
      <c r="Q23" s="108"/>
      <c r="R23" s="109"/>
      <c r="S23" s="73">
        <f>SUM(S21:W22)</f>
        <v>1150</v>
      </c>
      <c r="T23" s="74"/>
      <c r="U23" s="74"/>
      <c r="V23" s="74"/>
      <c r="W23" s="75"/>
      <c r="X23" s="73">
        <f>SUM(X21:AC22)</f>
        <v>11500</v>
      </c>
      <c r="Y23" s="74"/>
      <c r="Z23" s="74"/>
      <c r="AA23" s="74"/>
      <c r="AB23" s="74"/>
      <c r="AC23" s="75"/>
      <c r="AD23" s="73">
        <f>SUM(AD21:AI22)</f>
        <v>0</v>
      </c>
      <c r="AE23" s="74"/>
      <c r="AF23" s="74"/>
      <c r="AG23" s="74"/>
      <c r="AH23" s="74"/>
      <c r="AI23" s="75"/>
      <c r="AJ23" s="73">
        <f>SUM(AJ21:AO22)</f>
        <v>11500</v>
      </c>
      <c r="AK23" s="74"/>
      <c r="AL23" s="74"/>
      <c r="AM23" s="74"/>
      <c r="AN23" s="74"/>
      <c r="AO23" s="75"/>
    </row>
    <row r="24" spans="2:42" ht="17.25" customHeight="1">
      <c r="B24" s="116" t="s">
        <v>45</v>
      </c>
      <c r="C24" s="117"/>
      <c r="D24" s="117"/>
      <c r="E24" s="117"/>
      <c r="F24" s="117"/>
      <c r="G24" s="118"/>
      <c r="H24" s="73">
        <f>+H9+H12+H15+H18+H21</f>
        <v>11</v>
      </c>
      <c r="I24" s="74"/>
      <c r="J24" s="74"/>
      <c r="K24" s="74"/>
      <c r="L24" s="80" t="s">
        <v>41</v>
      </c>
      <c r="M24" s="81"/>
      <c r="N24" s="107"/>
      <c r="O24" s="108"/>
      <c r="P24" s="108"/>
      <c r="Q24" s="108"/>
      <c r="R24" s="109"/>
      <c r="S24" s="73">
        <f>+S9+S12+S15+S18+S21</f>
        <v>4550</v>
      </c>
      <c r="T24" s="74"/>
      <c r="U24" s="74"/>
      <c r="V24" s="74"/>
      <c r="W24" s="75"/>
      <c r="X24" s="73">
        <f>+X9+X12+X15+X18+X21</f>
        <v>45500</v>
      </c>
      <c r="Y24" s="74"/>
      <c r="Z24" s="74"/>
      <c r="AA24" s="74"/>
      <c r="AB24" s="74"/>
      <c r="AC24" s="75"/>
      <c r="AD24" s="73">
        <f>+AD9+AD12+AD15+AD18+AD21</f>
        <v>0</v>
      </c>
      <c r="AE24" s="74"/>
      <c r="AF24" s="74"/>
      <c r="AG24" s="74"/>
      <c r="AH24" s="74"/>
      <c r="AI24" s="75"/>
      <c r="AJ24" s="73">
        <f>+AJ9+AJ12+AJ15+AJ18+AJ21</f>
        <v>45500</v>
      </c>
      <c r="AK24" s="74"/>
      <c r="AL24" s="74"/>
      <c r="AM24" s="74"/>
      <c r="AN24" s="74"/>
      <c r="AO24" s="75"/>
    </row>
    <row r="25" spans="2:42" ht="17.25" customHeight="1">
      <c r="B25" s="119"/>
      <c r="C25" s="120"/>
      <c r="D25" s="120"/>
      <c r="E25" s="120"/>
      <c r="F25" s="120"/>
      <c r="G25" s="121"/>
      <c r="H25" s="73">
        <f>+H10+H13+H16+H19+H22</f>
        <v>13</v>
      </c>
      <c r="I25" s="74"/>
      <c r="J25" s="74"/>
      <c r="K25" s="74"/>
      <c r="L25" s="80" t="s">
        <v>41</v>
      </c>
      <c r="M25" s="81"/>
      <c r="N25" s="107"/>
      <c r="O25" s="108"/>
      <c r="P25" s="108"/>
      <c r="Q25" s="108"/>
      <c r="R25" s="109"/>
      <c r="S25" s="73">
        <f>+S10+S13+S16+S19+S22</f>
        <v>2030</v>
      </c>
      <c r="T25" s="74"/>
      <c r="U25" s="74"/>
      <c r="V25" s="74"/>
      <c r="W25" s="75"/>
      <c r="X25" s="73">
        <f>+X10+X13+X16+X19+X22</f>
        <v>20300</v>
      </c>
      <c r="Y25" s="74"/>
      <c r="Z25" s="74"/>
      <c r="AA25" s="74"/>
      <c r="AB25" s="74"/>
      <c r="AC25" s="75"/>
      <c r="AD25" s="73">
        <f>+AD10+AD13+AD16+AD19+AD22</f>
        <v>0</v>
      </c>
      <c r="AE25" s="74"/>
      <c r="AF25" s="74"/>
      <c r="AG25" s="74"/>
      <c r="AH25" s="74"/>
      <c r="AI25" s="75"/>
      <c r="AJ25" s="73">
        <f>+AJ10+AJ13+AJ16+AJ19+AJ22</f>
        <v>20300</v>
      </c>
      <c r="AK25" s="74"/>
      <c r="AL25" s="74"/>
      <c r="AM25" s="74"/>
      <c r="AN25" s="74"/>
      <c r="AO25" s="75"/>
    </row>
    <row r="26" spans="2:42" ht="17.25" customHeight="1">
      <c r="B26" s="122"/>
      <c r="C26" s="123"/>
      <c r="D26" s="123"/>
      <c r="E26" s="123"/>
      <c r="F26" s="123"/>
      <c r="G26" s="124"/>
      <c r="H26" s="73">
        <f>SUM(H24:K25)</f>
        <v>24</v>
      </c>
      <c r="I26" s="74"/>
      <c r="J26" s="74"/>
      <c r="K26" s="74"/>
      <c r="L26" s="80" t="s">
        <v>41</v>
      </c>
      <c r="M26" s="81"/>
      <c r="N26" s="107"/>
      <c r="O26" s="108"/>
      <c r="P26" s="108"/>
      <c r="Q26" s="108"/>
      <c r="R26" s="109"/>
      <c r="S26" s="73">
        <f>SUM(S24:W25)</f>
        <v>6580</v>
      </c>
      <c r="T26" s="74"/>
      <c r="U26" s="74"/>
      <c r="V26" s="74"/>
      <c r="W26" s="75"/>
      <c r="X26" s="73">
        <f>SUM(X24:AC25)</f>
        <v>65800</v>
      </c>
      <c r="Y26" s="74"/>
      <c r="Z26" s="74"/>
      <c r="AA26" s="74"/>
      <c r="AB26" s="74"/>
      <c r="AC26" s="75"/>
      <c r="AD26" s="73">
        <f>SUM(AD24:AI25)</f>
        <v>0</v>
      </c>
      <c r="AE26" s="74"/>
      <c r="AF26" s="74"/>
      <c r="AG26" s="74"/>
      <c r="AH26" s="74"/>
      <c r="AI26" s="75"/>
      <c r="AJ26" s="73">
        <f>SUM(AJ24:AO25)</f>
        <v>65800</v>
      </c>
      <c r="AK26" s="74"/>
      <c r="AL26" s="74"/>
      <c r="AM26" s="74"/>
      <c r="AN26" s="74"/>
      <c r="AO26" s="75"/>
      <c r="AP26" s="11">
        <f>AJ26</f>
        <v>65800</v>
      </c>
    </row>
    <row r="27" spans="2:42" ht="17.25" customHeight="1"/>
    <row r="28" spans="2:42" ht="17.25" customHeight="1">
      <c r="B28" s="2" t="s">
        <v>0</v>
      </c>
    </row>
    <row r="29" spans="2:42" ht="17.25" customHeight="1">
      <c r="B29" s="2" t="s">
        <v>46</v>
      </c>
    </row>
    <row r="30" spans="2:42" ht="17.25" customHeight="1">
      <c r="B30" s="2" t="s">
        <v>76</v>
      </c>
    </row>
    <row r="31" spans="2:42" ht="17.25" customHeight="1">
      <c r="B31" s="2" t="s">
        <v>47</v>
      </c>
    </row>
    <row r="32" spans="2:42" ht="17.25" customHeight="1">
      <c r="B32" s="2" t="s">
        <v>79</v>
      </c>
    </row>
    <row r="33" spans="2:2" ht="17.25" customHeight="1">
      <c r="B33" s="2" t="s">
        <v>80</v>
      </c>
    </row>
    <row r="34" spans="2:2" ht="17.25" customHeight="1"/>
    <row r="35" spans="2:2" ht="17.25" customHeight="1"/>
    <row r="36" spans="2:2" ht="17.25" customHeight="1"/>
    <row r="37" spans="2:2" ht="17.25" customHeight="1"/>
    <row r="38" spans="2:2" ht="17.25" customHeight="1"/>
    <row r="39" spans="2:2" ht="17.25" customHeight="1"/>
    <row r="40" spans="2:2" ht="17.25" customHeight="1"/>
    <row r="41" spans="2:2" ht="17.25" customHeight="1"/>
    <row r="42" spans="2:2" ht="17.25" customHeight="1"/>
    <row r="43" spans="2:2" ht="17.25" customHeight="1"/>
    <row r="44" spans="2:2" ht="17.25" customHeight="1"/>
    <row r="45" spans="2:2" ht="17.25" customHeight="1"/>
    <row r="46" spans="2:2" ht="17.25" customHeight="1"/>
    <row r="47" spans="2:2" ht="17.25" customHeight="1"/>
    <row r="48" spans="2:2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</sheetData>
  <mergeCells count="155">
    <mergeCell ref="L26:M26"/>
    <mergeCell ref="H23:K23"/>
    <mergeCell ref="L23:M23"/>
    <mergeCell ref="N15:R15"/>
    <mergeCell ref="H25:K25"/>
    <mergeCell ref="L25:M25"/>
    <mergeCell ref="L24:M24"/>
    <mergeCell ref="L22:M22"/>
    <mergeCell ref="N17:R17"/>
    <mergeCell ref="H24:K24"/>
    <mergeCell ref="H20:K20"/>
    <mergeCell ref="N25:R25"/>
    <mergeCell ref="L21:M21"/>
    <mergeCell ref="S17:W17"/>
    <mergeCell ref="N18:R18"/>
    <mergeCell ref="N16:R16"/>
    <mergeCell ref="S15:W15"/>
    <mergeCell ref="L13:M13"/>
    <mergeCell ref="L12:M12"/>
    <mergeCell ref="L16:M16"/>
    <mergeCell ref="L17:M17"/>
    <mergeCell ref="L18:M18"/>
    <mergeCell ref="S19:W19"/>
    <mergeCell ref="X9:AC9"/>
    <mergeCell ref="X10:AC10"/>
    <mergeCell ref="X11:AC11"/>
    <mergeCell ref="X14:AC14"/>
    <mergeCell ref="L6:M6"/>
    <mergeCell ref="L7:M7"/>
    <mergeCell ref="S10:W10"/>
    <mergeCell ref="AD6:AI6"/>
    <mergeCell ref="N20:R20"/>
    <mergeCell ref="S20:W20"/>
    <mergeCell ref="S8:W8"/>
    <mergeCell ref="AD8:AI8"/>
    <mergeCell ref="S18:W18"/>
    <mergeCell ref="X8:AC8"/>
    <mergeCell ref="N19:R19"/>
    <mergeCell ref="L10:M10"/>
    <mergeCell ref="L11:M11"/>
    <mergeCell ref="N8:R8"/>
    <mergeCell ref="L19:M19"/>
    <mergeCell ref="L20:M20"/>
    <mergeCell ref="N14:R14"/>
    <mergeCell ref="N9:R9"/>
    <mergeCell ref="N10:R10"/>
    <mergeCell ref="N11:R11"/>
    <mergeCell ref="B3:AO3"/>
    <mergeCell ref="N6:R6"/>
    <mergeCell ref="S6:W6"/>
    <mergeCell ref="X6:AC6"/>
    <mergeCell ref="X7:AC7"/>
    <mergeCell ref="S7:W7"/>
    <mergeCell ref="AD7:AI7"/>
    <mergeCell ref="B7:G7"/>
    <mergeCell ref="N7:R7"/>
    <mergeCell ref="AJ6:AO6"/>
    <mergeCell ref="AJ7:AO7"/>
    <mergeCell ref="B24:G26"/>
    <mergeCell ref="H9:K9"/>
    <mergeCell ref="H10:K10"/>
    <mergeCell ref="H11:K11"/>
    <mergeCell ref="H13:K13"/>
    <mergeCell ref="H16:K16"/>
    <mergeCell ref="H22:K22"/>
    <mergeCell ref="H17:K17"/>
    <mergeCell ref="H18:K18"/>
    <mergeCell ref="H19:K19"/>
    <mergeCell ref="B18:G20"/>
    <mergeCell ref="B21:G23"/>
    <mergeCell ref="H12:K12"/>
    <mergeCell ref="H21:K21"/>
    <mergeCell ref="H15:K15"/>
    <mergeCell ref="B15:G17"/>
    <mergeCell ref="B9:G11"/>
    <mergeCell ref="B12:G14"/>
    <mergeCell ref="H26:K26"/>
    <mergeCell ref="S9:W9"/>
    <mergeCell ref="H14:K14"/>
    <mergeCell ref="S16:W16"/>
    <mergeCell ref="L14:M14"/>
    <mergeCell ref="S14:W14"/>
    <mergeCell ref="L15:M15"/>
    <mergeCell ref="L9:M9"/>
    <mergeCell ref="L8:M8"/>
    <mergeCell ref="H6:K6"/>
    <mergeCell ref="H7:K7"/>
    <mergeCell ref="H8:K8"/>
    <mergeCell ref="S11:W11"/>
    <mergeCell ref="N12:R12"/>
    <mergeCell ref="S12:W12"/>
    <mergeCell ref="N13:R13"/>
    <mergeCell ref="S13:W13"/>
    <mergeCell ref="AJ8:AO8"/>
    <mergeCell ref="AD9:AI9"/>
    <mergeCell ref="AD10:AI10"/>
    <mergeCell ref="N21:R21"/>
    <mergeCell ref="S21:W21"/>
    <mergeCell ref="N22:R22"/>
    <mergeCell ref="S22:W22"/>
    <mergeCell ref="N24:R24"/>
    <mergeCell ref="S24:W24"/>
    <mergeCell ref="AJ18:AO18"/>
    <mergeCell ref="X19:AC19"/>
    <mergeCell ref="AD19:AI19"/>
    <mergeCell ref="AJ19:AO19"/>
    <mergeCell ref="AD16:AI16"/>
    <mergeCell ref="AJ16:AO16"/>
    <mergeCell ref="X17:AC17"/>
    <mergeCell ref="AD17:AI17"/>
    <mergeCell ref="AJ17:AO17"/>
    <mergeCell ref="X18:AC18"/>
    <mergeCell ref="X16:AC16"/>
    <mergeCell ref="X21:AC21"/>
    <mergeCell ref="AD21:AI21"/>
    <mergeCell ref="AJ21:AO21"/>
    <mergeCell ref="AD22:AI22"/>
    <mergeCell ref="S25:W25"/>
    <mergeCell ref="N23:R23"/>
    <mergeCell ref="S23:W23"/>
    <mergeCell ref="N26:R26"/>
    <mergeCell ref="S26:W26"/>
    <mergeCell ref="X20:AC20"/>
    <mergeCell ref="AD11:AI11"/>
    <mergeCell ref="AJ9:AO9"/>
    <mergeCell ref="AJ10:AO10"/>
    <mergeCell ref="AJ11:AO11"/>
    <mergeCell ref="AD12:AI12"/>
    <mergeCell ref="AJ12:AO12"/>
    <mergeCell ref="X13:AC13"/>
    <mergeCell ref="AD13:AI13"/>
    <mergeCell ref="X12:AC12"/>
    <mergeCell ref="AJ13:AO13"/>
    <mergeCell ref="AD14:AI14"/>
    <mergeCell ref="AJ14:AO14"/>
    <mergeCell ref="AD20:AI20"/>
    <mergeCell ref="AJ20:AO20"/>
    <mergeCell ref="X15:AC15"/>
    <mergeCell ref="AD15:AI15"/>
    <mergeCell ref="AJ15:AO15"/>
    <mergeCell ref="AD18:AI18"/>
    <mergeCell ref="AJ22:AO22"/>
    <mergeCell ref="X23:AC23"/>
    <mergeCell ref="AD23:AI23"/>
    <mergeCell ref="AJ23:AO23"/>
    <mergeCell ref="X22:AC22"/>
    <mergeCell ref="X26:AC26"/>
    <mergeCell ref="AD26:AI26"/>
    <mergeCell ref="AJ26:AO26"/>
    <mergeCell ref="AJ24:AO24"/>
    <mergeCell ref="X25:AC25"/>
    <mergeCell ref="AD25:AI25"/>
    <mergeCell ref="AJ25:AO25"/>
    <mergeCell ref="X24:AC24"/>
    <mergeCell ref="AD24:AI24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C36E-36D1-458C-8BEE-E178BE3AC5C8}">
  <dimension ref="A1:AP39"/>
  <sheetViews>
    <sheetView view="pageBreakPreview" topLeftCell="A25" zoomScaleNormal="100" zoomScaleSheetLayoutView="100" workbookViewId="0">
      <selection activeCell="AP30" sqref="AP30"/>
    </sheetView>
  </sheetViews>
  <sheetFormatPr defaultColWidth="9" defaultRowHeight="12"/>
  <cols>
    <col min="1" max="41" width="2.25" style="2" customWidth="1"/>
    <col min="42" max="16384" width="9" style="2"/>
  </cols>
  <sheetData>
    <row r="1" spans="1:42" ht="17.25" customHeight="1">
      <c r="A1" s="1"/>
      <c r="AO1" s="21" t="s">
        <v>73</v>
      </c>
    </row>
    <row r="2" spans="1:42" ht="17.25" customHeight="1">
      <c r="A2" s="98" t="s">
        <v>175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21"/>
    </row>
    <row r="3" spans="1:42" ht="17.25" customHeight="1">
      <c r="A3" s="1"/>
      <c r="AO3" s="21"/>
    </row>
    <row r="4" spans="1:42" ht="17.25" customHeight="1">
      <c r="B4" s="40" t="s">
        <v>168</v>
      </c>
      <c r="L4" s="39" t="s">
        <v>96</v>
      </c>
      <c r="M4" s="37"/>
      <c r="N4" s="37"/>
    </row>
    <row r="5" spans="1:42" ht="17.25" customHeight="1">
      <c r="B5" s="6"/>
      <c r="C5" s="7"/>
      <c r="D5" s="7"/>
      <c r="E5" s="7"/>
      <c r="F5" s="7"/>
      <c r="G5" s="7"/>
      <c r="H5" s="7"/>
      <c r="I5" s="7"/>
      <c r="J5" s="7"/>
      <c r="K5" s="8"/>
      <c r="L5" s="79" t="s">
        <v>12</v>
      </c>
      <c r="M5" s="80"/>
      <c r="N5" s="80"/>
      <c r="O5" s="80"/>
      <c r="P5" s="80"/>
      <c r="Q5" s="80"/>
      <c r="R5" s="80"/>
      <c r="S5" s="80"/>
      <c r="T5" s="80"/>
      <c r="U5" s="81"/>
      <c r="V5" s="79" t="s">
        <v>82</v>
      </c>
      <c r="W5" s="80"/>
      <c r="X5" s="80"/>
      <c r="Y5" s="80"/>
      <c r="Z5" s="80"/>
      <c r="AA5" s="80"/>
      <c r="AB5" s="80"/>
      <c r="AC5" s="80"/>
      <c r="AD5" s="80"/>
      <c r="AE5" s="81"/>
      <c r="AF5" s="79" t="s">
        <v>184</v>
      </c>
      <c r="AG5" s="80"/>
      <c r="AH5" s="80"/>
      <c r="AI5" s="80"/>
      <c r="AJ5" s="80"/>
      <c r="AK5" s="80"/>
      <c r="AL5" s="80"/>
      <c r="AM5" s="80"/>
      <c r="AN5" s="80"/>
      <c r="AO5" s="81"/>
    </row>
    <row r="6" spans="1:42" ht="17.25" customHeight="1">
      <c r="B6" s="79" t="s">
        <v>13</v>
      </c>
      <c r="C6" s="80"/>
      <c r="D6" s="80"/>
      <c r="E6" s="80"/>
      <c r="F6" s="80"/>
      <c r="G6" s="80"/>
      <c r="H6" s="80"/>
      <c r="I6" s="80"/>
      <c r="J6" s="80"/>
      <c r="K6" s="81"/>
      <c r="L6" s="91" t="s">
        <v>183</v>
      </c>
      <c r="M6" s="92"/>
      <c r="N6" s="92"/>
      <c r="O6" s="92"/>
      <c r="P6" s="92"/>
      <c r="Q6" s="92"/>
      <c r="R6" s="92"/>
      <c r="S6" s="92"/>
      <c r="T6" s="92"/>
      <c r="U6" s="93"/>
      <c r="V6" s="91" t="s">
        <v>84</v>
      </c>
      <c r="W6" s="92"/>
      <c r="X6" s="92"/>
      <c r="Y6" s="92"/>
      <c r="Z6" s="92"/>
      <c r="AA6" s="92"/>
      <c r="AB6" s="92"/>
      <c r="AC6" s="92"/>
      <c r="AD6" s="92"/>
      <c r="AE6" s="93"/>
      <c r="AF6" s="91" t="s">
        <v>185</v>
      </c>
      <c r="AG6" s="92"/>
      <c r="AH6" s="92"/>
      <c r="AI6" s="92"/>
      <c r="AJ6" s="92"/>
      <c r="AK6" s="92"/>
      <c r="AL6" s="92"/>
      <c r="AM6" s="92"/>
      <c r="AN6" s="92"/>
      <c r="AO6" s="93"/>
    </row>
    <row r="7" spans="1:42" ht="17.25" customHeight="1">
      <c r="B7" s="79" t="s">
        <v>15</v>
      </c>
      <c r="C7" s="80"/>
      <c r="D7" s="80"/>
      <c r="E7" s="80"/>
      <c r="F7" s="80"/>
      <c r="G7" s="80"/>
      <c r="H7" s="80"/>
      <c r="I7" s="80"/>
      <c r="J7" s="80"/>
      <c r="K7" s="81"/>
      <c r="L7" s="91" t="s">
        <v>187</v>
      </c>
      <c r="M7" s="92"/>
      <c r="N7" s="92"/>
      <c r="O7" s="92"/>
      <c r="P7" s="92"/>
      <c r="Q7" s="92"/>
      <c r="R7" s="92"/>
      <c r="S7" s="92"/>
      <c r="T7" s="92"/>
      <c r="U7" s="93"/>
      <c r="V7" s="91" t="s">
        <v>188</v>
      </c>
      <c r="W7" s="92"/>
      <c r="X7" s="92"/>
      <c r="Y7" s="92"/>
      <c r="Z7" s="92"/>
      <c r="AA7" s="92"/>
      <c r="AB7" s="92"/>
      <c r="AC7" s="92"/>
      <c r="AD7" s="92"/>
      <c r="AE7" s="93"/>
      <c r="AF7" s="91" t="s">
        <v>190</v>
      </c>
      <c r="AG7" s="92"/>
      <c r="AH7" s="92"/>
      <c r="AI7" s="92"/>
      <c r="AJ7" s="92"/>
      <c r="AK7" s="92"/>
      <c r="AL7" s="92"/>
      <c r="AM7" s="92"/>
      <c r="AN7" s="92"/>
      <c r="AO7" s="93"/>
    </row>
    <row r="8" spans="1:42" ht="17.25" customHeight="1"/>
    <row r="9" spans="1:42" ht="17.25" customHeight="1">
      <c r="B9" s="2" t="s">
        <v>87</v>
      </c>
    </row>
    <row r="10" spans="1:42" ht="17.25" customHeight="1">
      <c r="B10" s="2" t="s">
        <v>88</v>
      </c>
    </row>
    <row r="11" spans="1:42" ht="17.25" customHeight="1">
      <c r="B11" s="2" t="s">
        <v>16</v>
      </c>
    </row>
    <row r="12" spans="1:42" ht="17.25" customHeight="1"/>
    <row r="13" spans="1:42" ht="17.25" customHeight="1">
      <c r="B13" s="2" t="s">
        <v>17</v>
      </c>
    </row>
    <row r="14" spans="1:42" ht="17.25" customHeight="1">
      <c r="B14" s="79" t="s">
        <v>1</v>
      </c>
      <c r="C14" s="80"/>
      <c r="D14" s="80"/>
      <c r="E14" s="80"/>
      <c r="F14" s="80"/>
      <c r="G14" s="80"/>
      <c r="H14" s="80"/>
      <c r="I14" s="80"/>
      <c r="J14" s="80"/>
      <c r="K14" s="81"/>
      <c r="L14" s="79" t="s">
        <v>18</v>
      </c>
      <c r="M14" s="80"/>
      <c r="N14" s="80"/>
      <c r="O14" s="80"/>
      <c r="P14" s="80"/>
      <c r="Q14" s="80"/>
      <c r="R14" s="80"/>
      <c r="S14" s="80"/>
      <c r="T14" s="80"/>
      <c r="U14" s="81"/>
      <c r="V14" s="79" t="s">
        <v>19</v>
      </c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1"/>
    </row>
    <row r="15" spans="1:42" ht="17.25" customHeight="1">
      <c r="B15" s="99" t="s">
        <v>2</v>
      </c>
      <c r="C15" s="100"/>
      <c r="D15" s="100"/>
      <c r="E15" s="100"/>
      <c r="F15" s="100"/>
      <c r="G15" s="100"/>
      <c r="H15" s="100"/>
      <c r="I15" s="100"/>
      <c r="J15" s="100"/>
      <c r="K15" s="101"/>
      <c r="L15" s="94">
        <f>+L16+L20+L23</f>
        <v>314820</v>
      </c>
      <c r="M15" s="95"/>
      <c r="N15" s="95"/>
      <c r="O15" s="95"/>
      <c r="P15" s="95"/>
      <c r="Q15" s="95"/>
      <c r="R15" s="95"/>
      <c r="S15" s="95"/>
      <c r="T15" s="95"/>
      <c r="U15" s="9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10"/>
      <c r="AP15" s="11">
        <f>L15</f>
        <v>314820</v>
      </c>
    </row>
    <row r="16" spans="1:42" ht="17.25" customHeight="1">
      <c r="B16" s="3"/>
      <c r="C16" s="89" t="s">
        <v>3</v>
      </c>
      <c r="D16" s="89"/>
      <c r="E16" s="89"/>
      <c r="F16" s="89"/>
      <c r="G16" s="89"/>
      <c r="H16" s="89"/>
      <c r="I16" s="89"/>
      <c r="J16" s="89"/>
      <c r="K16" s="90"/>
      <c r="L16" s="82">
        <f>SUM(L17:U19)</f>
        <v>169900</v>
      </c>
      <c r="M16" s="83"/>
      <c r="N16" s="83"/>
      <c r="O16" s="83"/>
      <c r="P16" s="83"/>
      <c r="Q16" s="83"/>
      <c r="R16" s="83"/>
      <c r="S16" s="83"/>
      <c r="T16" s="83"/>
      <c r="U16" s="8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1">
        <f>L16</f>
        <v>169900</v>
      </c>
    </row>
    <row r="17" spans="2:42" ht="17.25" customHeight="1">
      <c r="B17" s="3"/>
      <c r="C17" s="5"/>
      <c r="D17" s="89" t="s">
        <v>20</v>
      </c>
      <c r="E17" s="89"/>
      <c r="F17" s="89"/>
      <c r="G17" s="89"/>
      <c r="H17" s="89"/>
      <c r="I17" s="89"/>
      <c r="J17" s="89"/>
      <c r="K17" s="90"/>
      <c r="L17" s="82">
        <f>X17*AG17/1000</f>
        <v>1000</v>
      </c>
      <c r="M17" s="83"/>
      <c r="N17" s="83"/>
      <c r="O17" s="83"/>
      <c r="P17" s="83"/>
      <c r="Q17" s="83"/>
      <c r="R17" s="83"/>
      <c r="S17" s="83"/>
      <c r="T17" s="83"/>
      <c r="U17" s="84"/>
      <c r="V17" s="11" t="s">
        <v>89</v>
      </c>
      <c r="W17" s="11"/>
      <c r="X17" s="97">
        <v>40000</v>
      </c>
      <c r="Y17" s="97"/>
      <c r="Z17" s="97"/>
      <c r="AA17" s="97"/>
      <c r="AB17" s="97"/>
      <c r="AC17" s="11" t="s">
        <v>90</v>
      </c>
      <c r="AD17" s="11" t="s">
        <v>91</v>
      </c>
      <c r="AE17" s="11" t="s">
        <v>92</v>
      </c>
      <c r="AF17" s="11"/>
      <c r="AG17" s="97">
        <v>25</v>
      </c>
      <c r="AH17" s="97"/>
      <c r="AI17" s="97"/>
      <c r="AJ17" s="97"/>
      <c r="AK17" s="11" t="s">
        <v>14</v>
      </c>
      <c r="AL17" s="11"/>
      <c r="AM17" s="11"/>
      <c r="AN17" s="11"/>
      <c r="AO17" s="12"/>
    </row>
    <row r="18" spans="2:42" ht="17.25" customHeight="1">
      <c r="B18" s="3"/>
      <c r="C18" s="5"/>
      <c r="D18" s="89" t="s">
        <v>21</v>
      </c>
      <c r="E18" s="89"/>
      <c r="F18" s="89"/>
      <c r="G18" s="89"/>
      <c r="H18" s="89"/>
      <c r="I18" s="89"/>
      <c r="J18" s="89"/>
      <c r="K18" s="90"/>
      <c r="L18" s="82">
        <f>X18*AG18/1000</f>
        <v>163500</v>
      </c>
      <c r="M18" s="83"/>
      <c r="N18" s="83"/>
      <c r="O18" s="83"/>
      <c r="P18" s="83"/>
      <c r="Q18" s="83"/>
      <c r="R18" s="83"/>
      <c r="S18" s="83"/>
      <c r="T18" s="83"/>
      <c r="U18" s="84"/>
      <c r="V18" s="11" t="s">
        <v>89</v>
      </c>
      <c r="W18" s="11"/>
      <c r="X18" s="97">
        <v>30000</v>
      </c>
      <c r="Y18" s="97"/>
      <c r="Z18" s="97"/>
      <c r="AA18" s="97"/>
      <c r="AB18" s="97"/>
      <c r="AC18" s="11" t="s">
        <v>90</v>
      </c>
      <c r="AD18" s="11" t="s">
        <v>91</v>
      </c>
      <c r="AE18" s="11" t="s">
        <v>92</v>
      </c>
      <c r="AF18" s="11"/>
      <c r="AG18" s="97">
        <v>5450</v>
      </c>
      <c r="AH18" s="97"/>
      <c r="AI18" s="97"/>
      <c r="AJ18" s="97"/>
      <c r="AK18" s="11" t="s">
        <v>14</v>
      </c>
      <c r="AL18" s="11"/>
      <c r="AM18" s="11"/>
      <c r="AN18" s="11"/>
      <c r="AO18" s="12"/>
    </row>
    <row r="19" spans="2:42" ht="17.25" customHeight="1">
      <c r="B19" s="3"/>
      <c r="C19" s="5"/>
      <c r="D19" s="89" t="s">
        <v>22</v>
      </c>
      <c r="E19" s="89"/>
      <c r="F19" s="89"/>
      <c r="G19" s="89"/>
      <c r="H19" s="89"/>
      <c r="I19" s="89"/>
      <c r="J19" s="89"/>
      <c r="K19" s="90"/>
      <c r="L19" s="82">
        <f>X19*AG19/1000</f>
        <v>5400</v>
      </c>
      <c r="M19" s="83"/>
      <c r="N19" s="83"/>
      <c r="O19" s="83"/>
      <c r="P19" s="83"/>
      <c r="Q19" s="83"/>
      <c r="R19" s="83"/>
      <c r="S19" s="83"/>
      <c r="T19" s="83"/>
      <c r="U19" s="84"/>
      <c r="V19" s="11" t="s">
        <v>89</v>
      </c>
      <c r="W19" s="11"/>
      <c r="X19" s="97">
        <v>5000</v>
      </c>
      <c r="Y19" s="97"/>
      <c r="Z19" s="97"/>
      <c r="AA19" s="97"/>
      <c r="AB19" s="97"/>
      <c r="AC19" s="11" t="s">
        <v>90</v>
      </c>
      <c r="AD19" s="11" t="s">
        <v>91</v>
      </c>
      <c r="AE19" s="11" t="s">
        <v>92</v>
      </c>
      <c r="AF19" s="11"/>
      <c r="AG19" s="97">
        <v>1080</v>
      </c>
      <c r="AH19" s="97"/>
      <c r="AI19" s="97"/>
      <c r="AJ19" s="97"/>
      <c r="AK19" s="11" t="s">
        <v>14</v>
      </c>
      <c r="AL19" s="11"/>
      <c r="AM19" s="11"/>
      <c r="AN19" s="11"/>
      <c r="AO19" s="12"/>
    </row>
    <row r="20" spans="2:42" ht="17.25" customHeight="1">
      <c r="B20" s="3"/>
      <c r="C20" s="89" t="s">
        <v>4</v>
      </c>
      <c r="D20" s="89"/>
      <c r="E20" s="89"/>
      <c r="F20" s="89"/>
      <c r="G20" s="89"/>
      <c r="H20" s="89"/>
      <c r="I20" s="89"/>
      <c r="J20" s="89"/>
      <c r="K20" s="90"/>
      <c r="L20" s="82">
        <f>SUM(L21:U22)</f>
        <v>139920</v>
      </c>
      <c r="M20" s="83"/>
      <c r="N20" s="83"/>
      <c r="O20" s="83"/>
      <c r="P20" s="83"/>
      <c r="Q20" s="83"/>
      <c r="R20" s="83"/>
      <c r="S20" s="83"/>
      <c r="T20" s="83"/>
      <c r="U20" s="8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  <c r="AP20" s="11">
        <f>L20</f>
        <v>139920</v>
      </c>
    </row>
    <row r="21" spans="2:42" ht="17.25" customHeight="1">
      <c r="B21" s="3"/>
      <c r="C21" s="5"/>
      <c r="D21" s="89" t="s">
        <v>20</v>
      </c>
      <c r="E21" s="89"/>
      <c r="F21" s="89"/>
      <c r="G21" s="89"/>
      <c r="H21" s="89"/>
      <c r="I21" s="89"/>
      <c r="J21" s="89"/>
      <c r="K21" s="90"/>
      <c r="L21" s="82">
        <f>X21*AG21/1000</f>
        <v>2400</v>
      </c>
      <c r="M21" s="83"/>
      <c r="N21" s="83"/>
      <c r="O21" s="83"/>
      <c r="P21" s="83"/>
      <c r="Q21" s="83"/>
      <c r="R21" s="83"/>
      <c r="S21" s="83"/>
      <c r="T21" s="83"/>
      <c r="U21" s="84"/>
      <c r="V21" s="11" t="s">
        <v>89</v>
      </c>
      <c r="W21" s="11"/>
      <c r="X21" s="97">
        <v>20000</v>
      </c>
      <c r="Y21" s="97"/>
      <c r="Z21" s="97"/>
      <c r="AA21" s="97"/>
      <c r="AB21" s="97"/>
      <c r="AC21" s="11" t="s">
        <v>90</v>
      </c>
      <c r="AD21" s="11" t="s">
        <v>91</v>
      </c>
      <c r="AE21" s="11" t="s">
        <v>92</v>
      </c>
      <c r="AF21" s="11"/>
      <c r="AG21" s="97">
        <v>120</v>
      </c>
      <c r="AH21" s="97"/>
      <c r="AI21" s="97"/>
      <c r="AJ21" s="97"/>
      <c r="AK21" s="11" t="s">
        <v>14</v>
      </c>
      <c r="AL21" s="11"/>
      <c r="AM21" s="11"/>
      <c r="AN21" s="11"/>
      <c r="AO21" s="12"/>
    </row>
    <row r="22" spans="2:42" ht="17.25" customHeight="1">
      <c r="B22" s="3"/>
      <c r="C22" s="5"/>
      <c r="D22" s="89" t="s">
        <v>21</v>
      </c>
      <c r="E22" s="89"/>
      <c r="F22" s="89"/>
      <c r="G22" s="89"/>
      <c r="H22" s="89"/>
      <c r="I22" s="89"/>
      <c r="J22" s="89"/>
      <c r="K22" s="90"/>
      <c r="L22" s="82">
        <f>X22*AG22/1000</f>
        <v>137520</v>
      </c>
      <c r="M22" s="83"/>
      <c r="N22" s="83"/>
      <c r="O22" s="83"/>
      <c r="P22" s="83"/>
      <c r="Q22" s="83"/>
      <c r="R22" s="83"/>
      <c r="S22" s="83"/>
      <c r="T22" s="83"/>
      <c r="U22" s="84"/>
      <c r="V22" s="11" t="s">
        <v>89</v>
      </c>
      <c r="W22" s="11"/>
      <c r="X22" s="97">
        <v>6000</v>
      </c>
      <c r="Y22" s="97"/>
      <c r="Z22" s="97"/>
      <c r="AA22" s="97"/>
      <c r="AB22" s="97"/>
      <c r="AC22" s="11" t="s">
        <v>90</v>
      </c>
      <c r="AD22" s="11" t="s">
        <v>91</v>
      </c>
      <c r="AE22" s="11" t="s">
        <v>92</v>
      </c>
      <c r="AF22" s="11"/>
      <c r="AG22" s="97">
        <v>22920</v>
      </c>
      <c r="AH22" s="97"/>
      <c r="AI22" s="97"/>
      <c r="AJ22" s="97"/>
      <c r="AK22" s="11" t="s">
        <v>14</v>
      </c>
      <c r="AL22" s="11"/>
      <c r="AM22" s="11"/>
      <c r="AN22" s="11"/>
      <c r="AO22" s="12"/>
    </row>
    <row r="23" spans="2:42" ht="17.25" customHeight="1">
      <c r="B23" s="3"/>
      <c r="C23" s="89" t="s">
        <v>5</v>
      </c>
      <c r="D23" s="89"/>
      <c r="E23" s="89"/>
      <c r="F23" s="89"/>
      <c r="G23" s="89"/>
      <c r="H23" s="89"/>
      <c r="I23" s="89"/>
      <c r="J23" s="89"/>
      <c r="K23" s="90"/>
      <c r="L23" s="82">
        <v>5000</v>
      </c>
      <c r="M23" s="83"/>
      <c r="N23" s="83"/>
      <c r="O23" s="83"/>
      <c r="P23" s="83"/>
      <c r="Q23" s="83"/>
      <c r="R23" s="83"/>
      <c r="S23" s="83"/>
      <c r="T23" s="83"/>
      <c r="U23" s="84"/>
      <c r="V23" s="11" t="s">
        <v>23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  <c r="AP23" s="11">
        <f>L23</f>
        <v>5000</v>
      </c>
    </row>
    <row r="24" spans="2:42" ht="17.25" customHeight="1">
      <c r="B24" s="88" t="s">
        <v>6</v>
      </c>
      <c r="C24" s="89"/>
      <c r="D24" s="89"/>
      <c r="E24" s="89"/>
      <c r="F24" s="89"/>
      <c r="G24" s="89"/>
      <c r="H24" s="89"/>
      <c r="I24" s="89"/>
      <c r="J24" s="89"/>
      <c r="K24" s="90"/>
      <c r="L24" s="82">
        <f>SUM(L25:U26)</f>
        <v>0</v>
      </c>
      <c r="M24" s="83"/>
      <c r="N24" s="83"/>
      <c r="O24" s="83"/>
      <c r="P24" s="83"/>
      <c r="Q24" s="83"/>
      <c r="R24" s="83"/>
      <c r="S24" s="83"/>
      <c r="T24" s="83"/>
      <c r="U24" s="8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  <c r="AP24" s="11">
        <f>L24</f>
        <v>0</v>
      </c>
    </row>
    <row r="25" spans="2:42" ht="17.25" customHeight="1">
      <c r="B25" s="3"/>
      <c r="C25" s="89" t="s">
        <v>24</v>
      </c>
      <c r="D25" s="89"/>
      <c r="E25" s="89"/>
      <c r="F25" s="89"/>
      <c r="G25" s="89"/>
      <c r="H25" s="89"/>
      <c r="I25" s="89"/>
      <c r="J25" s="89"/>
      <c r="K25" s="90"/>
      <c r="L25" s="82">
        <v>0</v>
      </c>
      <c r="M25" s="83"/>
      <c r="N25" s="83"/>
      <c r="O25" s="83"/>
      <c r="P25" s="83"/>
      <c r="Q25" s="83"/>
      <c r="R25" s="83"/>
      <c r="S25" s="83"/>
      <c r="T25" s="83"/>
      <c r="U25" s="84"/>
      <c r="V25" s="11" t="s">
        <v>93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2"/>
    </row>
    <row r="26" spans="2:42" ht="17.25" customHeight="1">
      <c r="B26" s="3"/>
      <c r="C26" s="89" t="s">
        <v>5</v>
      </c>
      <c r="D26" s="89"/>
      <c r="E26" s="89"/>
      <c r="F26" s="89"/>
      <c r="G26" s="89"/>
      <c r="H26" s="89"/>
      <c r="I26" s="89"/>
      <c r="J26" s="89"/>
      <c r="K26" s="90"/>
      <c r="L26" s="82">
        <v>0</v>
      </c>
      <c r="M26" s="83"/>
      <c r="N26" s="83"/>
      <c r="O26" s="83"/>
      <c r="P26" s="83"/>
      <c r="Q26" s="83"/>
      <c r="R26" s="83"/>
      <c r="S26" s="83"/>
      <c r="T26" s="83"/>
      <c r="U26" s="84"/>
      <c r="V26" s="11" t="s">
        <v>25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2"/>
    </row>
    <row r="27" spans="2:42" ht="17.25" customHeight="1">
      <c r="B27" s="88" t="s">
        <v>7</v>
      </c>
      <c r="C27" s="89"/>
      <c r="D27" s="89"/>
      <c r="E27" s="89"/>
      <c r="F27" s="89"/>
      <c r="G27" s="89"/>
      <c r="H27" s="89"/>
      <c r="I27" s="89"/>
      <c r="J27" s="89"/>
      <c r="K27" s="90"/>
      <c r="L27" s="82">
        <v>0</v>
      </c>
      <c r="M27" s="83"/>
      <c r="N27" s="83"/>
      <c r="O27" s="83"/>
      <c r="P27" s="83"/>
      <c r="Q27" s="83"/>
      <c r="R27" s="83"/>
      <c r="S27" s="83"/>
      <c r="T27" s="83"/>
      <c r="U27" s="84"/>
      <c r="V27" s="11" t="s">
        <v>26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2"/>
      <c r="AP27" s="11">
        <f>L27</f>
        <v>0</v>
      </c>
    </row>
    <row r="28" spans="2:42" ht="17.25" customHeight="1">
      <c r="B28" s="88" t="s">
        <v>11</v>
      </c>
      <c r="C28" s="89"/>
      <c r="D28" s="89"/>
      <c r="E28" s="89"/>
      <c r="F28" s="89"/>
      <c r="G28" s="89"/>
      <c r="H28" s="89"/>
      <c r="I28" s="89"/>
      <c r="J28" s="89"/>
      <c r="K28" s="90"/>
      <c r="L28" s="82">
        <v>0</v>
      </c>
      <c r="M28" s="83"/>
      <c r="N28" s="83"/>
      <c r="O28" s="83"/>
      <c r="P28" s="83"/>
      <c r="Q28" s="83"/>
      <c r="R28" s="83"/>
      <c r="S28" s="83"/>
      <c r="T28" s="83"/>
      <c r="U28" s="84"/>
      <c r="V28" s="11" t="s">
        <v>94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2"/>
      <c r="AP28" s="11">
        <f>L28</f>
        <v>0</v>
      </c>
    </row>
    <row r="29" spans="2:42" ht="17.25" customHeight="1">
      <c r="B29" s="76" t="s">
        <v>8</v>
      </c>
      <c r="C29" s="77"/>
      <c r="D29" s="77"/>
      <c r="E29" s="77"/>
      <c r="F29" s="77"/>
      <c r="G29" s="77"/>
      <c r="H29" s="77"/>
      <c r="I29" s="77"/>
      <c r="J29" s="77"/>
      <c r="K29" s="78"/>
      <c r="L29" s="85">
        <f>'予算明細書（初年度　支出）'!C42</f>
        <v>85310</v>
      </c>
      <c r="M29" s="86"/>
      <c r="N29" s="86"/>
      <c r="O29" s="86"/>
      <c r="P29" s="86"/>
      <c r="Q29" s="86"/>
      <c r="R29" s="86"/>
      <c r="S29" s="86"/>
      <c r="T29" s="86"/>
      <c r="U29" s="87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  <c r="AP29" s="11">
        <f>L29</f>
        <v>85310</v>
      </c>
    </row>
    <row r="30" spans="2:42" ht="17.25" customHeight="1">
      <c r="B30" s="79" t="s">
        <v>10</v>
      </c>
      <c r="C30" s="80"/>
      <c r="D30" s="80"/>
      <c r="E30" s="80"/>
      <c r="F30" s="80"/>
      <c r="G30" s="80"/>
      <c r="H30" s="80"/>
      <c r="I30" s="80"/>
      <c r="J30" s="80"/>
      <c r="K30" s="81"/>
      <c r="L30" s="73">
        <f>+L15+L24+L27+L28+L29</f>
        <v>400130</v>
      </c>
      <c r="M30" s="74"/>
      <c r="N30" s="74"/>
      <c r="O30" s="74"/>
      <c r="P30" s="74"/>
      <c r="Q30" s="74"/>
      <c r="R30" s="74"/>
      <c r="S30" s="74"/>
      <c r="T30" s="74"/>
      <c r="U30" s="7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6"/>
      <c r="AP30" s="11">
        <f>L30</f>
        <v>400130</v>
      </c>
    </row>
    <row r="31" spans="2:42" ht="17.25" customHeight="1"/>
    <row r="32" spans="2:42" ht="17.25" customHeight="1">
      <c r="B32" s="2" t="s">
        <v>0</v>
      </c>
    </row>
    <row r="33" spans="2:2" ht="17.25" customHeight="1">
      <c r="B33" s="2" t="s">
        <v>27</v>
      </c>
    </row>
    <row r="34" spans="2:2" ht="17.25" customHeight="1">
      <c r="B34" s="2" t="s">
        <v>28</v>
      </c>
    </row>
    <row r="35" spans="2:2" ht="17.25" customHeight="1">
      <c r="B35" s="2" t="s">
        <v>102</v>
      </c>
    </row>
    <row r="36" spans="2:2" ht="17.25" customHeight="1">
      <c r="B36" s="2" t="s">
        <v>74</v>
      </c>
    </row>
    <row r="37" spans="2:2" ht="17.25" customHeight="1">
      <c r="B37" s="2" t="s">
        <v>75</v>
      </c>
    </row>
    <row r="38" spans="2:2" ht="17.25" customHeight="1"/>
    <row r="39" spans="2:2" ht="17.25" customHeight="1"/>
  </sheetData>
  <mergeCells count="57">
    <mergeCell ref="B29:K29"/>
    <mergeCell ref="L29:U29"/>
    <mergeCell ref="B30:K30"/>
    <mergeCell ref="L30:U30"/>
    <mergeCell ref="C26:K26"/>
    <mergeCell ref="L26:U26"/>
    <mergeCell ref="B27:K27"/>
    <mergeCell ref="L27:U27"/>
    <mergeCell ref="B28:K28"/>
    <mergeCell ref="L28:U28"/>
    <mergeCell ref="C23:K23"/>
    <mergeCell ref="L23:U23"/>
    <mergeCell ref="B24:K24"/>
    <mergeCell ref="L24:U24"/>
    <mergeCell ref="C25:K25"/>
    <mergeCell ref="L25:U25"/>
    <mergeCell ref="D21:K21"/>
    <mergeCell ref="L21:U21"/>
    <mergeCell ref="X21:AB21"/>
    <mergeCell ref="AG21:AJ21"/>
    <mergeCell ref="D22:K22"/>
    <mergeCell ref="L22:U22"/>
    <mergeCell ref="X22:AB22"/>
    <mergeCell ref="AG22:AJ22"/>
    <mergeCell ref="D19:K19"/>
    <mergeCell ref="L19:U19"/>
    <mergeCell ref="X19:AB19"/>
    <mergeCell ref="AG19:AJ19"/>
    <mergeCell ref="C20:K20"/>
    <mergeCell ref="L20:U20"/>
    <mergeCell ref="X17:AB17"/>
    <mergeCell ref="AG17:AJ17"/>
    <mergeCell ref="D18:K18"/>
    <mergeCell ref="L18:U18"/>
    <mergeCell ref="X18:AB18"/>
    <mergeCell ref="AG18:AJ18"/>
    <mergeCell ref="B15:K15"/>
    <mergeCell ref="L15:U15"/>
    <mergeCell ref="C16:K16"/>
    <mergeCell ref="L16:U16"/>
    <mergeCell ref="D17:K17"/>
    <mergeCell ref="L17:U17"/>
    <mergeCell ref="B7:K7"/>
    <mergeCell ref="L7:U7"/>
    <mergeCell ref="V7:AE7"/>
    <mergeCell ref="AF7:AO7"/>
    <mergeCell ref="B14:K14"/>
    <mergeCell ref="L14:U14"/>
    <mergeCell ref="V14:AO14"/>
    <mergeCell ref="A2:AN2"/>
    <mergeCell ref="L5:U5"/>
    <mergeCell ref="V5:AE5"/>
    <mergeCell ref="AF5:AO5"/>
    <mergeCell ref="B6:K6"/>
    <mergeCell ref="L6:U6"/>
    <mergeCell ref="V6:AE6"/>
    <mergeCell ref="AF6:AO6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12F2-F27F-456C-AD79-459C3317BD03}">
  <dimension ref="A1:H51"/>
  <sheetViews>
    <sheetView view="pageBreakPreview" topLeftCell="A33" zoomScaleNormal="100" zoomScaleSheetLayoutView="100" workbookViewId="0">
      <selection activeCell="C42" sqref="C42"/>
    </sheetView>
  </sheetViews>
  <sheetFormatPr defaultColWidth="9" defaultRowHeight="13.5"/>
  <cols>
    <col min="1" max="1" width="7.875" style="41" customWidth="1"/>
    <col min="2" max="2" width="19.125" style="41" customWidth="1"/>
    <col min="3" max="5" width="17.625" style="41" customWidth="1"/>
    <col min="6" max="6" width="5" style="41" customWidth="1"/>
    <col min="7" max="16384" width="9" style="41"/>
  </cols>
  <sheetData>
    <row r="1" spans="1:8" ht="17.25">
      <c r="G1" s="21" t="s">
        <v>73</v>
      </c>
    </row>
    <row r="2" spans="1:8">
      <c r="A2" s="61" t="s">
        <v>176</v>
      </c>
      <c r="B2" s="61"/>
      <c r="C2" s="61"/>
      <c r="D2" s="61"/>
      <c r="E2" s="61"/>
      <c r="F2" s="61"/>
      <c r="G2" s="61"/>
    </row>
    <row r="4" spans="1:8" ht="18" customHeight="1">
      <c r="B4" s="41" t="s">
        <v>191</v>
      </c>
      <c r="C4" s="67" t="s">
        <v>170</v>
      </c>
      <c r="D4" s="67"/>
      <c r="E4" s="67"/>
    </row>
    <row r="5" spans="1:8" ht="20.25" customHeight="1">
      <c r="B5" s="41" t="s">
        <v>103</v>
      </c>
      <c r="E5" s="41" t="s">
        <v>53</v>
      </c>
    </row>
    <row r="6" spans="1:8" ht="24" customHeight="1">
      <c r="B6" s="42" t="s">
        <v>104</v>
      </c>
      <c r="C6" s="43" t="s">
        <v>105</v>
      </c>
      <c r="D6" s="102" t="s">
        <v>106</v>
      </c>
      <c r="E6" s="103"/>
    </row>
    <row r="7" spans="1:8" ht="20.25" customHeight="1">
      <c r="B7" s="24" t="s">
        <v>107</v>
      </c>
      <c r="C7" s="38">
        <f>+C8+C12+C17+C31+C32+C33</f>
        <v>259970</v>
      </c>
      <c r="D7" s="44"/>
      <c r="E7" s="45"/>
      <c r="H7" s="38">
        <f>C7</f>
        <v>259970</v>
      </c>
    </row>
    <row r="8" spans="1:8" ht="20.25" customHeight="1">
      <c r="B8" s="24" t="s">
        <v>108</v>
      </c>
      <c r="C8" s="38">
        <f>SUM(C9:C11)</f>
        <v>96320</v>
      </c>
      <c r="D8" s="44"/>
      <c r="E8" s="45"/>
    </row>
    <row r="9" spans="1:8" ht="20.25" customHeight="1">
      <c r="B9" s="24" t="s">
        <v>109</v>
      </c>
      <c r="C9" s="38">
        <f>'職員給与費内訳書（次年度）'!AP26</f>
        <v>83760</v>
      </c>
      <c r="D9" s="44" t="s">
        <v>171</v>
      </c>
      <c r="E9" s="45"/>
    </row>
    <row r="10" spans="1:8" ht="20.25" customHeight="1">
      <c r="B10" s="24" t="s">
        <v>110</v>
      </c>
      <c r="C10" s="38">
        <v>12560</v>
      </c>
      <c r="D10" s="44"/>
      <c r="E10" s="45"/>
    </row>
    <row r="11" spans="1:8" ht="20.25" customHeight="1">
      <c r="B11" s="24" t="s">
        <v>173</v>
      </c>
      <c r="C11" s="38">
        <v>0</v>
      </c>
      <c r="D11" s="44" t="s">
        <v>174</v>
      </c>
      <c r="E11" s="45"/>
    </row>
    <row r="12" spans="1:8" ht="20.25" customHeight="1">
      <c r="B12" s="24" t="s">
        <v>111</v>
      </c>
      <c r="C12" s="38">
        <f>SUM(C13:C16)</f>
        <v>39600</v>
      </c>
      <c r="D12" s="44"/>
      <c r="E12" s="45"/>
    </row>
    <row r="13" spans="1:8" ht="20.25" customHeight="1">
      <c r="B13" s="24" t="s">
        <v>112</v>
      </c>
      <c r="C13" s="38">
        <v>24000</v>
      </c>
      <c r="D13" s="44"/>
      <c r="E13" s="45"/>
    </row>
    <row r="14" spans="1:8" ht="20.25" customHeight="1">
      <c r="B14" s="24" t="s">
        <v>113</v>
      </c>
      <c r="C14" s="38">
        <v>0</v>
      </c>
      <c r="D14" s="44" t="s">
        <v>180</v>
      </c>
      <c r="E14" s="45"/>
    </row>
    <row r="15" spans="1:8" ht="20.25" customHeight="1">
      <c r="B15" s="24" t="s">
        <v>114</v>
      </c>
      <c r="C15" s="38">
        <v>12000</v>
      </c>
      <c r="D15" s="44"/>
      <c r="E15" s="45"/>
    </row>
    <row r="16" spans="1:8" ht="20.25" customHeight="1">
      <c r="B16" s="24" t="s">
        <v>115</v>
      </c>
      <c r="C16" s="38">
        <v>3600</v>
      </c>
      <c r="D16" s="44"/>
      <c r="E16" s="45"/>
    </row>
    <row r="17" spans="2:5" ht="20.25" customHeight="1">
      <c r="B17" s="24" t="s">
        <v>116</v>
      </c>
      <c r="C17" s="38">
        <f>SUM(C18:C30)</f>
        <v>61600</v>
      </c>
      <c r="D17" s="44"/>
      <c r="E17" s="45"/>
    </row>
    <row r="18" spans="2:5" ht="20.25" customHeight="1">
      <c r="B18" s="24" t="s">
        <v>117</v>
      </c>
      <c r="C18" s="38">
        <v>1200</v>
      </c>
      <c r="D18" s="44" t="s">
        <v>118</v>
      </c>
      <c r="E18" s="45"/>
    </row>
    <row r="19" spans="2:5" ht="20.25" customHeight="1">
      <c r="B19" s="24" t="s">
        <v>119</v>
      </c>
      <c r="C19" s="38">
        <v>1200</v>
      </c>
      <c r="D19" s="44" t="s">
        <v>120</v>
      </c>
      <c r="E19" s="45"/>
    </row>
    <row r="20" spans="2:5" ht="20.25" customHeight="1">
      <c r="B20" s="24" t="s">
        <v>121</v>
      </c>
      <c r="C20" s="38">
        <v>1200</v>
      </c>
      <c r="D20" s="44" t="s">
        <v>122</v>
      </c>
      <c r="E20" s="45"/>
    </row>
    <row r="21" spans="2:5" ht="20.25" customHeight="1">
      <c r="B21" s="24" t="s">
        <v>123</v>
      </c>
      <c r="C21" s="38">
        <v>2400</v>
      </c>
      <c r="D21" s="44" t="s">
        <v>124</v>
      </c>
      <c r="E21" s="45"/>
    </row>
    <row r="22" spans="2:5" ht="20.25" customHeight="1">
      <c r="B22" s="24" t="s">
        <v>125</v>
      </c>
      <c r="C22" s="38">
        <v>3600</v>
      </c>
      <c r="D22" s="44" t="s">
        <v>126</v>
      </c>
      <c r="E22" s="45"/>
    </row>
    <row r="23" spans="2:5" ht="20.25" customHeight="1">
      <c r="B23" s="24" t="s">
        <v>127</v>
      </c>
      <c r="C23" s="38">
        <v>600</v>
      </c>
      <c r="D23" s="44" t="s">
        <v>128</v>
      </c>
      <c r="E23" s="45"/>
    </row>
    <row r="24" spans="2:5" ht="20.25" customHeight="1">
      <c r="B24" s="24" t="s">
        <v>129</v>
      </c>
      <c r="C24" s="38">
        <v>12000</v>
      </c>
      <c r="D24" s="44" t="s">
        <v>130</v>
      </c>
      <c r="E24" s="45"/>
    </row>
    <row r="25" spans="2:5" ht="20.25" customHeight="1">
      <c r="B25" s="24" t="s">
        <v>131</v>
      </c>
      <c r="C25" s="38">
        <v>3600</v>
      </c>
      <c r="D25" s="44" t="s">
        <v>132</v>
      </c>
      <c r="E25" s="45"/>
    </row>
    <row r="26" spans="2:5" ht="20.25" customHeight="1">
      <c r="B26" s="24" t="s">
        <v>133</v>
      </c>
      <c r="C26" s="38">
        <v>24000</v>
      </c>
      <c r="D26" s="44" t="s">
        <v>177</v>
      </c>
      <c r="E26" s="45"/>
    </row>
    <row r="27" spans="2:5" ht="20.25" customHeight="1">
      <c r="B27" s="24" t="s">
        <v>134</v>
      </c>
      <c r="C27" s="38">
        <v>1200</v>
      </c>
      <c r="D27" s="44" t="s">
        <v>135</v>
      </c>
      <c r="E27" s="45"/>
    </row>
    <row r="28" spans="2:5" ht="20.25" customHeight="1">
      <c r="B28" s="24" t="s">
        <v>136</v>
      </c>
      <c r="C28" s="38">
        <v>600</v>
      </c>
      <c r="D28" s="44" t="s">
        <v>137</v>
      </c>
      <c r="E28" s="45"/>
    </row>
    <row r="29" spans="2:5" ht="20.25" customHeight="1">
      <c r="B29" s="24" t="s">
        <v>138</v>
      </c>
      <c r="C29" s="38">
        <v>10000</v>
      </c>
      <c r="D29" s="104" t="s">
        <v>178</v>
      </c>
      <c r="E29" s="105"/>
    </row>
    <row r="30" spans="2:5" ht="20.25" customHeight="1">
      <c r="B30" s="24" t="s">
        <v>139</v>
      </c>
      <c r="C30" s="38">
        <v>0</v>
      </c>
      <c r="D30" s="44"/>
      <c r="E30" s="45"/>
    </row>
    <row r="31" spans="2:5" ht="20.25" customHeight="1">
      <c r="B31" s="24" t="s">
        <v>140</v>
      </c>
      <c r="C31" s="38">
        <v>54000</v>
      </c>
      <c r="D31" s="44" t="s">
        <v>141</v>
      </c>
      <c r="E31" s="45"/>
    </row>
    <row r="32" spans="2:5" ht="20.25" customHeight="1">
      <c r="B32" s="24" t="s">
        <v>142</v>
      </c>
      <c r="C32" s="38">
        <v>3600</v>
      </c>
      <c r="D32" s="44" t="s">
        <v>182</v>
      </c>
      <c r="E32" s="45"/>
    </row>
    <row r="33" spans="2:8" ht="20.25" customHeight="1">
      <c r="B33" s="24" t="s">
        <v>143</v>
      </c>
      <c r="C33" s="38">
        <f>'役員報酬 (次年度) '!E33</f>
        <v>4850</v>
      </c>
      <c r="D33" s="44" t="s">
        <v>172</v>
      </c>
      <c r="E33" s="45"/>
    </row>
    <row r="34" spans="2:8" ht="20.25" customHeight="1">
      <c r="B34" s="24" t="s">
        <v>144</v>
      </c>
      <c r="C34" s="38">
        <f>SUM(C35:C36)</f>
        <v>0</v>
      </c>
      <c r="D34" s="44"/>
      <c r="E34" s="45"/>
      <c r="H34" s="38">
        <f>C34</f>
        <v>0</v>
      </c>
    </row>
    <row r="35" spans="2:8" ht="20.25" customHeight="1">
      <c r="B35" s="24" t="s">
        <v>145</v>
      </c>
      <c r="C35" s="38">
        <v>0</v>
      </c>
      <c r="D35" s="44"/>
      <c r="E35" s="45"/>
    </row>
    <row r="36" spans="2:8" ht="20.25" customHeight="1">
      <c r="B36" s="24" t="s">
        <v>146</v>
      </c>
      <c r="C36" s="38">
        <v>0</v>
      </c>
      <c r="D36" s="44"/>
      <c r="E36" s="45"/>
    </row>
    <row r="37" spans="2:8" ht="20.25" customHeight="1">
      <c r="B37" s="24" t="s">
        <v>147</v>
      </c>
      <c r="C37" s="38">
        <f>SUM(C38:C39)</f>
        <v>5000</v>
      </c>
      <c r="D37" s="44"/>
      <c r="E37" s="45"/>
      <c r="H37" s="38">
        <f t="shared" ref="H37:H43" si="0">C37</f>
        <v>5000</v>
      </c>
    </row>
    <row r="38" spans="2:8" ht="20.25" customHeight="1">
      <c r="B38" s="24" t="s">
        <v>148</v>
      </c>
      <c r="C38" s="38">
        <v>0</v>
      </c>
      <c r="D38" s="44"/>
      <c r="E38" s="45"/>
      <c r="H38" s="38">
        <f t="shared" si="0"/>
        <v>0</v>
      </c>
    </row>
    <row r="39" spans="2:8" ht="20.25" customHeight="1">
      <c r="B39" s="24" t="s">
        <v>149</v>
      </c>
      <c r="C39" s="38">
        <v>5000</v>
      </c>
      <c r="D39" s="44" t="s">
        <v>194</v>
      </c>
      <c r="E39" s="45"/>
      <c r="H39" s="38">
        <f t="shared" si="0"/>
        <v>5000</v>
      </c>
    </row>
    <row r="40" spans="2:8" ht="20.25" customHeight="1">
      <c r="B40" s="24" t="s">
        <v>150</v>
      </c>
      <c r="C40" s="38">
        <v>0</v>
      </c>
      <c r="D40" s="44"/>
      <c r="E40" s="45"/>
      <c r="H40" s="38">
        <f t="shared" si="0"/>
        <v>0</v>
      </c>
    </row>
    <row r="41" spans="2:8" ht="20.25" customHeight="1">
      <c r="B41" s="24" t="s">
        <v>151</v>
      </c>
      <c r="C41" s="38">
        <v>4000</v>
      </c>
      <c r="D41" s="44"/>
      <c r="E41" s="45"/>
      <c r="H41" s="38">
        <f t="shared" si="0"/>
        <v>4000</v>
      </c>
    </row>
    <row r="42" spans="2:8" s="23" customFormat="1" ht="20.25" customHeight="1">
      <c r="B42" s="24" t="s">
        <v>152</v>
      </c>
      <c r="C42" s="38">
        <f>C43-C7-C34-C37-C40-C41</f>
        <v>131160</v>
      </c>
      <c r="D42" s="25"/>
      <c r="E42" s="26"/>
      <c r="H42" s="38">
        <f t="shared" si="0"/>
        <v>131160</v>
      </c>
    </row>
    <row r="43" spans="2:8" ht="24" customHeight="1">
      <c r="B43" s="46" t="s">
        <v>153</v>
      </c>
      <c r="C43" s="47">
        <f>'予算明細書（次年度　収入）'!AP30</f>
        <v>400130</v>
      </c>
      <c r="D43" s="48"/>
      <c r="E43" s="49"/>
      <c r="H43" s="38">
        <f t="shared" si="0"/>
        <v>400130</v>
      </c>
    </row>
    <row r="44" spans="2:8" ht="9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</sheetData>
  <mergeCells count="4">
    <mergeCell ref="A2:G2"/>
    <mergeCell ref="C4:E4"/>
    <mergeCell ref="D6:E6"/>
    <mergeCell ref="D29:E29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060B-6166-4BB0-9322-AC4BEAF08678}">
  <dimension ref="A1:AP74"/>
  <sheetViews>
    <sheetView view="pageBreakPreview" topLeftCell="A21" zoomScaleNormal="100" zoomScaleSheetLayoutView="100" workbookViewId="0">
      <selection activeCell="T28" sqref="T28"/>
    </sheetView>
  </sheetViews>
  <sheetFormatPr defaultColWidth="9" defaultRowHeight="12"/>
  <cols>
    <col min="1" max="41" width="2.25" style="2" customWidth="1"/>
    <col min="42" max="16384" width="9" style="2"/>
  </cols>
  <sheetData>
    <row r="1" spans="1:41" ht="17.25" customHeight="1">
      <c r="A1" s="1"/>
      <c r="AO1" s="21" t="s">
        <v>73</v>
      </c>
    </row>
    <row r="2" spans="1:41" ht="17.25" customHeight="1"/>
    <row r="3" spans="1:41" ht="17.25" customHeight="1">
      <c r="B3" s="98" t="s">
        <v>29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</row>
    <row r="4" spans="1:41" ht="17.25" customHeight="1"/>
    <row r="5" spans="1:41" ht="17.25" customHeight="1">
      <c r="B5" s="2" t="s">
        <v>78</v>
      </c>
      <c r="AO5" s="4" t="s">
        <v>9</v>
      </c>
    </row>
    <row r="6" spans="1:41" ht="17.25" customHeight="1">
      <c r="B6" s="17"/>
      <c r="C6" s="18"/>
      <c r="D6" s="18"/>
      <c r="E6" s="18"/>
      <c r="F6" s="18"/>
      <c r="G6" s="18"/>
      <c r="H6" s="113" t="s">
        <v>30</v>
      </c>
      <c r="I6" s="114"/>
      <c r="J6" s="114"/>
      <c r="K6" s="114"/>
      <c r="L6" s="114" t="s">
        <v>31</v>
      </c>
      <c r="M6" s="125"/>
      <c r="N6" s="114" t="s">
        <v>48</v>
      </c>
      <c r="O6" s="114"/>
      <c r="P6" s="114"/>
      <c r="Q6" s="114"/>
      <c r="R6" s="125"/>
      <c r="S6" s="113" t="s">
        <v>49</v>
      </c>
      <c r="T6" s="114"/>
      <c r="U6" s="114"/>
      <c r="V6" s="114"/>
      <c r="W6" s="125"/>
      <c r="X6" s="113" t="s">
        <v>50</v>
      </c>
      <c r="Y6" s="114"/>
      <c r="Z6" s="114"/>
      <c r="AA6" s="114"/>
      <c r="AB6" s="114"/>
      <c r="AC6" s="125"/>
      <c r="AD6" s="113" t="s">
        <v>51</v>
      </c>
      <c r="AE6" s="114"/>
      <c r="AF6" s="114"/>
      <c r="AG6" s="114"/>
      <c r="AH6" s="114"/>
      <c r="AI6" s="125"/>
      <c r="AJ6" s="113" t="s">
        <v>52</v>
      </c>
      <c r="AK6" s="114"/>
      <c r="AL6" s="114"/>
      <c r="AM6" s="114"/>
      <c r="AN6" s="114"/>
      <c r="AO6" s="125"/>
    </row>
    <row r="7" spans="1:41" ht="17.25" customHeight="1">
      <c r="B7" s="115" t="s">
        <v>32</v>
      </c>
      <c r="C7" s="98"/>
      <c r="D7" s="98"/>
      <c r="E7" s="98"/>
      <c r="F7" s="98"/>
      <c r="G7" s="98"/>
      <c r="H7" s="115" t="s">
        <v>33</v>
      </c>
      <c r="I7" s="98"/>
      <c r="J7" s="98"/>
      <c r="K7" s="98"/>
      <c r="L7" s="98" t="s">
        <v>31</v>
      </c>
      <c r="M7" s="126"/>
      <c r="N7" s="98" t="s">
        <v>34</v>
      </c>
      <c r="O7" s="98"/>
      <c r="P7" s="98"/>
      <c r="Q7" s="98"/>
      <c r="R7" s="126"/>
      <c r="S7" s="115" t="s">
        <v>35</v>
      </c>
      <c r="T7" s="98"/>
      <c r="U7" s="98"/>
      <c r="V7" s="98"/>
      <c r="W7" s="126"/>
      <c r="X7" s="115" t="s">
        <v>36</v>
      </c>
      <c r="Y7" s="98"/>
      <c r="Z7" s="98"/>
      <c r="AA7" s="98"/>
      <c r="AB7" s="98"/>
      <c r="AC7" s="126"/>
      <c r="AD7" s="115" t="s">
        <v>37</v>
      </c>
      <c r="AE7" s="98"/>
      <c r="AF7" s="98"/>
      <c r="AG7" s="98"/>
      <c r="AH7" s="98"/>
      <c r="AI7" s="126"/>
      <c r="AJ7" s="115" t="s">
        <v>38</v>
      </c>
      <c r="AK7" s="98"/>
      <c r="AL7" s="98"/>
      <c r="AM7" s="98"/>
      <c r="AN7" s="98"/>
      <c r="AO7" s="126"/>
    </row>
    <row r="8" spans="1:41" ht="17.25" customHeight="1">
      <c r="B8" s="19"/>
      <c r="C8" s="20"/>
      <c r="D8" s="20"/>
      <c r="E8" s="20"/>
      <c r="F8" s="20"/>
      <c r="G8" s="20"/>
      <c r="H8" s="110" t="s">
        <v>39</v>
      </c>
      <c r="I8" s="111"/>
      <c r="J8" s="111"/>
      <c r="K8" s="111"/>
      <c r="L8" s="111" t="s">
        <v>31</v>
      </c>
      <c r="M8" s="112"/>
      <c r="N8" s="111" t="s">
        <v>40</v>
      </c>
      <c r="O8" s="111"/>
      <c r="P8" s="111"/>
      <c r="Q8" s="111"/>
      <c r="R8" s="112"/>
      <c r="S8" s="110"/>
      <c r="T8" s="111"/>
      <c r="U8" s="111"/>
      <c r="V8" s="111"/>
      <c r="W8" s="112"/>
      <c r="X8" s="110"/>
      <c r="Y8" s="111"/>
      <c r="Z8" s="111"/>
      <c r="AA8" s="111"/>
      <c r="AB8" s="111"/>
      <c r="AC8" s="112"/>
      <c r="AD8" s="110"/>
      <c r="AE8" s="111"/>
      <c r="AF8" s="111"/>
      <c r="AG8" s="111"/>
      <c r="AH8" s="111"/>
      <c r="AI8" s="112"/>
      <c r="AJ8" s="110"/>
      <c r="AK8" s="111"/>
      <c r="AL8" s="111"/>
      <c r="AM8" s="111"/>
      <c r="AN8" s="111"/>
      <c r="AO8" s="112"/>
    </row>
    <row r="9" spans="1:41" ht="17.25" customHeight="1">
      <c r="B9" s="116" t="s">
        <v>192</v>
      </c>
      <c r="C9" s="117"/>
      <c r="D9" s="117"/>
      <c r="E9" s="117"/>
      <c r="F9" s="117"/>
      <c r="G9" s="118"/>
      <c r="H9" s="73">
        <v>2</v>
      </c>
      <c r="I9" s="74"/>
      <c r="J9" s="74"/>
      <c r="K9" s="74"/>
      <c r="L9" s="80" t="s">
        <v>41</v>
      </c>
      <c r="M9" s="81"/>
      <c r="N9" s="73">
        <v>800</v>
      </c>
      <c r="O9" s="74"/>
      <c r="P9" s="74"/>
      <c r="Q9" s="74"/>
      <c r="R9" s="75"/>
      <c r="S9" s="73">
        <f>H9*N9</f>
        <v>1600</v>
      </c>
      <c r="T9" s="74"/>
      <c r="U9" s="74"/>
      <c r="V9" s="74"/>
      <c r="W9" s="75"/>
      <c r="X9" s="73">
        <f>S9*12</f>
        <v>19200</v>
      </c>
      <c r="Y9" s="74"/>
      <c r="Z9" s="74"/>
      <c r="AA9" s="74"/>
      <c r="AB9" s="74"/>
      <c r="AC9" s="75"/>
      <c r="AD9" s="73">
        <v>0</v>
      </c>
      <c r="AE9" s="74"/>
      <c r="AF9" s="74"/>
      <c r="AG9" s="74"/>
      <c r="AH9" s="74"/>
      <c r="AI9" s="75"/>
      <c r="AJ9" s="73">
        <f>+X9+AD9</f>
        <v>19200</v>
      </c>
      <c r="AK9" s="74"/>
      <c r="AL9" s="74"/>
      <c r="AM9" s="74"/>
      <c r="AN9" s="74"/>
      <c r="AO9" s="75"/>
    </row>
    <row r="10" spans="1:41" ht="17.25" customHeight="1">
      <c r="B10" s="119"/>
      <c r="C10" s="120"/>
      <c r="D10" s="120"/>
      <c r="E10" s="120"/>
      <c r="F10" s="120"/>
      <c r="G10" s="121"/>
      <c r="H10" s="73">
        <v>1</v>
      </c>
      <c r="I10" s="74"/>
      <c r="J10" s="74"/>
      <c r="K10" s="74"/>
      <c r="L10" s="80" t="s">
        <v>41</v>
      </c>
      <c r="M10" s="81"/>
      <c r="N10" s="73">
        <v>180</v>
      </c>
      <c r="O10" s="74"/>
      <c r="P10" s="74"/>
      <c r="Q10" s="74"/>
      <c r="R10" s="75"/>
      <c r="S10" s="73">
        <f>H10*N10</f>
        <v>180</v>
      </c>
      <c r="T10" s="74"/>
      <c r="U10" s="74"/>
      <c r="V10" s="74"/>
      <c r="W10" s="75"/>
      <c r="X10" s="73">
        <f>S10*12</f>
        <v>2160</v>
      </c>
      <c r="Y10" s="74"/>
      <c r="Z10" s="74"/>
      <c r="AA10" s="74"/>
      <c r="AB10" s="74"/>
      <c r="AC10" s="75"/>
      <c r="AD10" s="73">
        <v>0</v>
      </c>
      <c r="AE10" s="74"/>
      <c r="AF10" s="74"/>
      <c r="AG10" s="74"/>
      <c r="AH10" s="74"/>
      <c r="AI10" s="75"/>
      <c r="AJ10" s="73">
        <f>+X10+AD10</f>
        <v>2160</v>
      </c>
      <c r="AK10" s="74"/>
      <c r="AL10" s="74"/>
      <c r="AM10" s="74"/>
      <c r="AN10" s="74"/>
      <c r="AO10" s="75"/>
    </row>
    <row r="11" spans="1:41" ht="17.25" customHeight="1">
      <c r="B11" s="122"/>
      <c r="C11" s="123"/>
      <c r="D11" s="123"/>
      <c r="E11" s="123"/>
      <c r="F11" s="123"/>
      <c r="G11" s="124"/>
      <c r="H11" s="73">
        <f>SUM(H9:K10)</f>
        <v>3</v>
      </c>
      <c r="I11" s="74"/>
      <c r="J11" s="74"/>
      <c r="K11" s="74"/>
      <c r="L11" s="80" t="s">
        <v>41</v>
      </c>
      <c r="M11" s="81"/>
      <c r="N11" s="107"/>
      <c r="O11" s="108"/>
      <c r="P11" s="108"/>
      <c r="Q11" s="108"/>
      <c r="R11" s="109"/>
      <c r="S11" s="73">
        <f>SUM(S9:W10)</f>
        <v>1780</v>
      </c>
      <c r="T11" s="74"/>
      <c r="U11" s="74"/>
      <c r="V11" s="74"/>
      <c r="W11" s="75"/>
      <c r="X11" s="73">
        <f>SUM(X9:AC10)</f>
        <v>21360</v>
      </c>
      <c r="Y11" s="74"/>
      <c r="Z11" s="74"/>
      <c r="AA11" s="74"/>
      <c r="AB11" s="74"/>
      <c r="AC11" s="75"/>
      <c r="AD11" s="73">
        <f>SUM(AD9:AI10)</f>
        <v>0</v>
      </c>
      <c r="AE11" s="74"/>
      <c r="AF11" s="74"/>
      <c r="AG11" s="74"/>
      <c r="AH11" s="74"/>
      <c r="AI11" s="75"/>
      <c r="AJ11" s="73">
        <f>SUM(AJ9:AO10)</f>
        <v>21360</v>
      </c>
      <c r="AK11" s="74"/>
      <c r="AL11" s="74"/>
      <c r="AM11" s="74"/>
      <c r="AN11" s="74"/>
      <c r="AO11" s="75"/>
    </row>
    <row r="12" spans="1:41" ht="17.25" customHeight="1">
      <c r="B12" s="116" t="s">
        <v>193</v>
      </c>
      <c r="C12" s="117"/>
      <c r="D12" s="117"/>
      <c r="E12" s="117"/>
      <c r="F12" s="117"/>
      <c r="G12" s="118"/>
      <c r="H12" s="73">
        <v>4</v>
      </c>
      <c r="I12" s="74"/>
      <c r="J12" s="74"/>
      <c r="K12" s="74"/>
      <c r="L12" s="80" t="s">
        <v>41</v>
      </c>
      <c r="M12" s="81"/>
      <c r="N12" s="73">
        <v>355</v>
      </c>
      <c r="O12" s="74"/>
      <c r="P12" s="74"/>
      <c r="Q12" s="74"/>
      <c r="R12" s="75"/>
      <c r="S12" s="73">
        <f>H12*N12</f>
        <v>1420</v>
      </c>
      <c r="T12" s="74"/>
      <c r="U12" s="74"/>
      <c r="V12" s="74"/>
      <c r="W12" s="75"/>
      <c r="X12" s="73">
        <f>S12*12</f>
        <v>17040</v>
      </c>
      <c r="Y12" s="74"/>
      <c r="Z12" s="74"/>
      <c r="AA12" s="74"/>
      <c r="AB12" s="74"/>
      <c r="AC12" s="75"/>
      <c r="AD12" s="73">
        <v>0</v>
      </c>
      <c r="AE12" s="74"/>
      <c r="AF12" s="74"/>
      <c r="AG12" s="74"/>
      <c r="AH12" s="74"/>
      <c r="AI12" s="75"/>
      <c r="AJ12" s="73">
        <f>+X12+AD12</f>
        <v>17040</v>
      </c>
      <c r="AK12" s="74"/>
      <c r="AL12" s="74"/>
      <c r="AM12" s="74"/>
      <c r="AN12" s="74"/>
      <c r="AO12" s="75"/>
    </row>
    <row r="13" spans="1:41" ht="17.25" customHeight="1">
      <c r="B13" s="119"/>
      <c r="C13" s="120"/>
      <c r="D13" s="120"/>
      <c r="E13" s="120"/>
      <c r="F13" s="120"/>
      <c r="G13" s="121"/>
      <c r="H13" s="73">
        <v>1</v>
      </c>
      <c r="I13" s="74"/>
      <c r="J13" s="74"/>
      <c r="K13" s="74"/>
      <c r="L13" s="80" t="s">
        <v>41</v>
      </c>
      <c r="M13" s="81"/>
      <c r="N13" s="73">
        <v>200</v>
      </c>
      <c r="O13" s="74"/>
      <c r="P13" s="74"/>
      <c r="Q13" s="74"/>
      <c r="R13" s="75"/>
      <c r="S13" s="73">
        <f>H13*N13</f>
        <v>200</v>
      </c>
      <c r="T13" s="74"/>
      <c r="U13" s="74"/>
      <c r="V13" s="74"/>
      <c r="W13" s="75"/>
      <c r="X13" s="73">
        <f>S13*12</f>
        <v>2400</v>
      </c>
      <c r="Y13" s="74"/>
      <c r="Z13" s="74"/>
      <c r="AA13" s="74"/>
      <c r="AB13" s="74"/>
      <c r="AC13" s="75"/>
      <c r="AD13" s="73">
        <v>0</v>
      </c>
      <c r="AE13" s="74"/>
      <c r="AF13" s="74"/>
      <c r="AG13" s="74"/>
      <c r="AH13" s="74"/>
      <c r="AI13" s="75"/>
      <c r="AJ13" s="73">
        <f>+X13+AD13</f>
        <v>2400</v>
      </c>
      <c r="AK13" s="74"/>
      <c r="AL13" s="74"/>
      <c r="AM13" s="74"/>
      <c r="AN13" s="74"/>
      <c r="AO13" s="75"/>
    </row>
    <row r="14" spans="1:41" ht="17.25" customHeight="1">
      <c r="B14" s="122"/>
      <c r="C14" s="123"/>
      <c r="D14" s="123"/>
      <c r="E14" s="123"/>
      <c r="F14" s="123"/>
      <c r="G14" s="124"/>
      <c r="H14" s="73">
        <f>SUM(H12:K13)</f>
        <v>5</v>
      </c>
      <c r="I14" s="74"/>
      <c r="J14" s="74"/>
      <c r="K14" s="74"/>
      <c r="L14" s="80" t="s">
        <v>41</v>
      </c>
      <c r="M14" s="81"/>
      <c r="N14" s="107"/>
      <c r="O14" s="108"/>
      <c r="P14" s="108"/>
      <c r="Q14" s="108"/>
      <c r="R14" s="109"/>
      <c r="S14" s="73">
        <f>SUM(S12:W13)</f>
        <v>1620</v>
      </c>
      <c r="T14" s="74"/>
      <c r="U14" s="74"/>
      <c r="V14" s="74"/>
      <c r="W14" s="75"/>
      <c r="X14" s="73">
        <f>SUM(X12:AC13)</f>
        <v>19440</v>
      </c>
      <c r="Y14" s="74"/>
      <c r="Z14" s="74"/>
      <c r="AA14" s="74"/>
      <c r="AB14" s="74"/>
      <c r="AC14" s="75"/>
      <c r="AD14" s="73">
        <f>SUM(AD12:AI13)</f>
        <v>0</v>
      </c>
      <c r="AE14" s="74"/>
      <c r="AF14" s="74"/>
      <c r="AG14" s="74"/>
      <c r="AH14" s="74"/>
      <c r="AI14" s="75"/>
      <c r="AJ14" s="73">
        <f>SUM(AJ12:AO13)</f>
        <v>19440</v>
      </c>
      <c r="AK14" s="74"/>
      <c r="AL14" s="74"/>
      <c r="AM14" s="74"/>
      <c r="AN14" s="74"/>
      <c r="AO14" s="75"/>
    </row>
    <row r="15" spans="1:41" ht="17.25" customHeight="1">
      <c r="B15" s="116" t="s">
        <v>42</v>
      </c>
      <c r="C15" s="117"/>
      <c r="D15" s="117"/>
      <c r="E15" s="117"/>
      <c r="F15" s="117"/>
      <c r="G15" s="118"/>
      <c r="H15" s="73">
        <v>5</v>
      </c>
      <c r="I15" s="74"/>
      <c r="J15" s="74"/>
      <c r="K15" s="74"/>
      <c r="L15" s="80" t="s">
        <v>41</v>
      </c>
      <c r="M15" s="81"/>
      <c r="N15" s="73">
        <v>285</v>
      </c>
      <c r="O15" s="74"/>
      <c r="P15" s="74"/>
      <c r="Q15" s="74"/>
      <c r="R15" s="75"/>
      <c r="S15" s="73">
        <f>H15*N15</f>
        <v>1425</v>
      </c>
      <c r="T15" s="74"/>
      <c r="U15" s="74"/>
      <c r="V15" s="74"/>
      <c r="W15" s="75"/>
      <c r="X15" s="73">
        <f>S15*12</f>
        <v>17100</v>
      </c>
      <c r="Y15" s="74"/>
      <c r="Z15" s="74"/>
      <c r="AA15" s="74"/>
      <c r="AB15" s="74"/>
      <c r="AC15" s="75"/>
      <c r="AD15" s="73">
        <v>0</v>
      </c>
      <c r="AE15" s="74"/>
      <c r="AF15" s="74"/>
      <c r="AG15" s="74"/>
      <c r="AH15" s="74"/>
      <c r="AI15" s="75"/>
      <c r="AJ15" s="73">
        <f>+X15+AD15</f>
        <v>17100</v>
      </c>
      <c r="AK15" s="74"/>
      <c r="AL15" s="74"/>
      <c r="AM15" s="74"/>
      <c r="AN15" s="74"/>
      <c r="AO15" s="75"/>
    </row>
    <row r="16" spans="1:41" ht="17.25" customHeight="1">
      <c r="B16" s="119"/>
      <c r="C16" s="120"/>
      <c r="D16" s="120"/>
      <c r="E16" s="120"/>
      <c r="F16" s="120"/>
      <c r="G16" s="121"/>
      <c r="H16" s="73">
        <v>5</v>
      </c>
      <c r="I16" s="74"/>
      <c r="J16" s="74"/>
      <c r="K16" s="74"/>
      <c r="L16" s="80" t="s">
        <v>41</v>
      </c>
      <c r="M16" s="81"/>
      <c r="N16" s="73">
        <v>160</v>
      </c>
      <c r="O16" s="74"/>
      <c r="P16" s="74"/>
      <c r="Q16" s="74"/>
      <c r="R16" s="75"/>
      <c r="S16" s="73">
        <f>H16*N16</f>
        <v>800</v>
      </c>
      <c r="T16" s="74"/>
      <c r="U16" s="74"/>
      <c r="V16" s="74"/>
      <c r="W16" s="75"/>
      <c r="X16" s="73">
        <f>S16*12</f>
        <v>9600</v>
      </c>
      <c r="Y16" s="74"/>
      <c r="Z16" s="74"/>
      <c r="AA16" s="74"/>
      <c r="AB16" s="74"/>
      <c r="AC16" s="75"/>
      <c r="AD16" s="73">
        <v>0</v>
      </c>
      <c r="AE16" s="74"/>
      <c r="AF16" s="74"/>
      <c r="AG16" s="74"/>
      <c r="AH16" s="74"/>
      <c r="AI16" s="75"/>
      <c r="AJ16" s="73">
        <f>+X16+AD16</f>
        <v>9600</v>
      </c>
      <c r="AK16" s="74"/>
      <c r="AL16" s="74"/>
      <c r="AM16" s="74"/>
      <c r="AN16" s="74"/>
      <c r="AO16" s="75"/>
    </row>
    <row r="17" spans="2:42" ht="17.25" customHeight="1">
      <c r="B17" s="122"/>
      <c r="C17" s="123"/>
      <c r="D17" s="123"/>
      <c r="E17" s="123"/>
      <c r="F17" s="123"/>
      <c r="G17" s="124"/>
      <c r="H17" s="73">
        <f>SUM(H15:K16)</f>
        <v>10</v>
      </c>
      <c r="I17" s="74"/>
      <c r="J17" s="74"/>
      <c r="K17" s="74"/>
      <c r="L17" s="80" t="s">
        <v>41</v>
      </c>
      <c r="M17" s="81"/>
      <c r="N17" s="107"/>
      <c r="O17" s="108"/>
      <c r="P17" s="108"/>
      <c r="Q17" s="108"/>
      <c r="R17" s="109"/>
      <c r="S17" s="73">
        <f>SUM(S15:W16)</f>
        <v>2225</v>
      </c>
      <c r="T17" s="74"/>
      <c r="U17" s="74"/>
      <c r="V17" s="74"/>
      <c r="W17" s="75"/>
      <c r="X17" s="73">
        <f>SUM(X15:AC16)</f>
        <v>26700</v>
      </c>
      <c r="Y17" s="74"/>
      <c r="Z17" s="74"/>
      <c r="AA17" s="74"/>
      <c r="AB17" s="74"/>
      <c r="AC17" s="75"/>
      <c r="AD17" s="73">
        <f>SUM(AD15:AI16)</f>
        <v>0</v>
      </c>
      <c r="AE17" s="74"/>
      <c r="AF17" s="74"/>
      <c r="AG17" s="74"/>
      <c r="AH17" s="74"/>
      <c r="AI17" s="75"/>
      <c r="AJ17" s="73">
        <f>SUM(AJ15:AO16)</f>
        <v>26700</v>
      </c>
      <c r="AK17" s="74"/>
      <c r="AL17" s="74"/>
      <c r="AM17" s="74"/>
      <c r="AN17" s="74"/>
      <c r="AO17" s="75"/>
    </row>
    <row r="18" spans="2:42" ht="17.25" customHeight="1">
      <c r="B18" s="116" t="s">
        <v>43</v>
      </c>
      <c r="C18" s="117"/>
      <c r="D18" s="117"/>
      <c r="E18" s="117"/>
      <c r="F18" s="117"/>
      <c r="G18" s="118"/>
      <c r="H18" s="73">
        <v>0</v>
      </c>
      <c r="I18" s="74"/>
      <c r="J18" s="74"/>
      <c r="K18" s="74"/>
      <c r="L18" s="80" t="s">
        <v>41</v>
      </c>
      <c r="M18" s="81"/>
      <c r="N18" s="73">
        <v>0</v>
      </c>
      <c r="O18" s="74"/>
      <c r="P18" s="74"/>
      <c r="Q18" s="74"/>
      <c r="R18" s="75"/>
      <c r="S18" s="73">
        <f>H18*N18</f>
        <v>0</v>
      </c>
      <c r="T18" s="74"/>
      <c r="U18" s="74"/>
      <c r="V18" s="74"/>
      <c r="W18" s="75"/>
      <c r="X18" s="73">
        <f>S18*12</f>
        <v>0</v>
      </c>
      <c r="Y18" s="74"/>
      <c r="Z18" s="74"/>
      <c r="AA18" s="74"/>
      <c r="AB18" s="74"/>
      <c r="AC18" s="75"/>
      <c r="AD18" s="73">
        <v>0</v>
      </c>
      <c r="AE18" s="74"/>
      <c r="AF18" s="74"/>
      <c r="AG18" s="74"/>
      <c r="AH18" s="74"/>
      <c r="AI18" s="75"/>
      <c r="AJ18" s="73">
        <f>+X18+AD18</f>
        <v>0</v>
      </c>
      <c r="AK18" s="74"/>
      <c r="AL18" s="74"/>
      <c r="AM18" s="74"/>
      <c r="AN18" s="74"/>
      <c r="AO18" s="75"/>
    </row>
    <row r="19" spans="2:42" ht="17.25" customHeight="1">
      <c r="B19" s="119"/>
      <c r="C19" s="120"/>
      <c r="D19" s="120"/>
      <c r="E19" s="120"/>
      <c r="F19" s="120"/>
      <c r="G19" s="121"/>
      <c r="H19" s="73">
        <v>1</v>
      </c>
      <c r="I19" s="74"/>
      <c r="J19" s="74"/>
      <c r="K19" s="74"/>
      <c r="L19" s="80" t="s">
        <v>41</v>
      </c>
      <c r="M19" s="81"/>
      <c r="N19" s="73">
        <v>200</v>
      </c>
      <c r="O19" s="74"/>
      <c r="P19" s="74"/>
      <c r="Q19" s="74"/>
      <c r="R19" s="75"/>
      <c r="S19" s="73">
        <f>H19*N19</f>
        <v>200</v>
      </c>
      <c r="T19" s="74"/>
      <c r="U19" s="74"/>
      <c r="V19" s="74"/>
      <c r="W19" s="75"/>
      <c r="X19" s="73">
        <f>S19*12</f>
        <v>2400</v>
      </c>
      <c r="Y19" s="74"/>
      <c r="Z19" s="74"/>
      <c r="AA19" s="74"/>
      <c r="AB19" s="74"/>
      <c r="AC19" s="75"/>
      <c r="AD19" s="73">
        <v>0</v>
      </c>
      <c r="AE19" s="74"/>
      <c r="AF19" s="74"/>
      <c r="AG19" s="74"/>
      <c r="AH19" s="74"/>
      <c r="AI19" s="75"/>
      <c r="AJ19" s="73">
        <f>+X19+AD19</f>
        <v>2400</v>
      </c>
      <c r="AK19" s="74"/>
      <c r="AL19" s="74"/>
      <c r="AM19" s="74"/>
      <c r="AN19" s="74"/>
      <c r="AO19" s="75"/>
    </row>
    <row r="20" spans="2:42" ht="17.25" customHeight="1">
      <c r="B20" s="122"/>
      <c r="C20" s="123"/>
      <c r="D20" s="123"/>
      <c r="E20" s="123"/>
      <c r="F20" s="123"/>
      <c r="G20" s="124"/>
      <c r="H20" s="73">
        <f>SUM(H18:K19)</f>
        <v>1</v>
      </c>
      <c r="I20" s="74"/>
      <c r="J20" s="74"/>
      <c r="K20" s="74"/>
      <c r="L20" s="80" t="s">
        <v>41</v>
      </c>
      <c r="M20" s="81"/>
      <c r="N20" s="107"/>
      <c r="O20" s="108"/>
      <c r="P20" s="108"/>
      <c r="Q20" s="108"/>
      <c r="R20" s="109"/>
      <c r="S20" s="73">
        <f>SUM(S18:W19)</f>
        <v>200</v>
      </c>
      <c r="T20" s="74"/>
      <c r="U20" s="74"/>
      <c r="V20" s="74"/>
      <c r="W20" s="75"/>
      <c r="X20" s="73">
        <f>SUM(X18:AC19)</f>
        <v>2400</v>
      </c>
      <c r="Y20" s="74"/>
      <c r="Z20" s="74"/>
      <c r="AA20" s="74"/>
      <c r="AB20" s="74"/>
      <c r="AC20" s="75"/>
      <c r="AD20" s="73">
        <f>SUM(AD18:AI19)</f>
        <v>0</v>
      </c>
      <c r="AE20" s="74"/>
      <c r="AF20" s="74"/>
      <c r="AG20" s="74"/>
      <c r="AH20" s="74"/>
      <c r="AI20" s="75"/>
      <c r="AJ20" s="73">
        <f>SUM(AJ18:AO19)</f>
        <v>2400</v>
      </c>
      <c r="AK20" s="74"/>
      <c r="AL20" s="74"/>
      <c r="AM20" s="74"/>
      <c r="AN20" s="74"/>
      <c r="AO20" s="75"/>
    </row>
    <row r="21" spans="2:42" ht="17.25" customHeight="1">
      <c r="B21" s="116" t="s">
        <v>44</v>
      </c>
      <c r="C21" s="117"/>
      <c r="D21" s="117"/>
      <c r="E21" s="117"/>
      <c r="F21" s="117"/>
      <c r="G21" s="118"/>
      <c r="H21" s="73">
        <v>1</v>
      </c>
      <c r="I21" s="74"/>
      <c r="J21" s="74"/>
      <c r="K21" s="74"/>
      <c r="L21" s="80" t="s">
        <v>41</v>
      </c>
      <c r="M21" s="81"/>
      <c r="N21" s="73">
        <v>505</v>
      </c>
      <c r="O21" s="74"/>
      <c r="P21" s="74"/>
      <c r="Q21" s="74"/>
      <c r="R21" s="75"/>
      <c r="S21" s="73">
        <f>H21*N21</f>
        <v>505</v>
      </c>
      <c r="T21" s="74"/>
      <c r="U21" s="74"/>
      <c r="V21" s="74"/>
      <c r="W21" s="75"/>
      <c r="X21" s="73">
        <f>S21*12</f>
        <v>6060</v>
      </c>
      <c r="Y21" s="74"/>
      <c r="Z21" s="74"/>
      <c r="AA21" s="74"/>
      <c r="AB21" s="74"/>
      <c r="AC21" s="75"/>
      <c r="AD21" s="73">
        <v>0</v>
      </c>
      <c r="AE21" s="74"/>
      <c r="AF21" s="74"/>
      <c r="AG21" s="74"/>
      <c r="AH21" s="74"/>
      <c r="AI21" s="75"/>
      <c r="AJ21" s="73">
        <f>+X21+AD21</f>
        <v>6060</v>
      </c>
      <c r="AK21" s="74"/>
      <c r="AL21" s="74"/>
      <c r="AM21" s="74"/>
      <c r="AN21" s="74"/>
      <c r="AO21" s="75"/>
    </row>
    <row r="22" spans="2:42" ht="17.25" customHeight="1">
      <c r="B22" s="119"/>
      <c r="C22" s="120"/>
      <c r="D22" s="120"/>
      <c r="E22" s="120"/>
      <c r="F22" s="120"/>
      <c r="G22" s="121"/>
      <c r="H22" s="73">
        <v>5</v>
      </c>
      <c r="I22" s="74"/>
      <c r="J22" s="74"/>
      <c r="K22" s="74"/>
      <c r="L22" s="80" t="s">
        <v>41</v>
      </c>
      <c r="M22" s="81"/>
      <c r="N22" s="73">
        <v>130</v>
      </c>
      <c r="O22" s="74"/>
      <c r="P22" s="74"/>
      <c r="Q22" s="74"/>
      <c r="R22" s="75"/>
      <c r="S22" s="73">
        <f>H22*N22</f>
        <v>650</v>
      </c>
      <c r="T22" s="74"/>
      <c r="U22" s="74"/>
      <c r="V22" s="74"/>
      <c r="W22" s="75"/>
      <c r="X22" s="73">
        <f>S22*12</f>
        <v>7800</v>
      </c>
      <c r="Y22" s="74"/>
      <c r="Z22" s="74"/>
      <c r="AA22" s="74"/>
      <c r="AB22" s="74"/>
      <c r="AC22" s="75"/>
      <c r="AD22" s="73">
        <v>0</v>
      </c>
      <c r="AE22" s="74"/>
      <c r="AF22" s="74"/>
      <c r="AG22" s="74"/>
      <c r="AH22" s="74"/>
      <c r="AI22" s="75"/>
      <c r="AJ22" s="73">
        <f>+X22+AD22</f>
        <v>7800</v>
      </c>
      <c r="AK22" s="74"/>
      <c r="AL22" s="74"/>
      <c r="AM22" s="74"/>
      <c r="AN22" s="74"/>
      <c r="AO22" s="75"/>
    </row>
    <row r="23" spans="2:42" ht="17.25" customHeight="1">
      <c r="B23" s="122"/>
      <c r="C23" s="123"/>
      <c r="D23" s="123"/>
      <c r="E23" s="123"/>
      <c r="F23" s="123"/>
      <c r="G23" s="124"/>
      <c r="H23" s="73">
        <f>SUM(H21:K22)</f>
        <v>6</v>
      </c>
      <c r="I23" s="74"/>
      <c r="J23" s="74"/>
      <c r="K23" s="74"/>
      <c r="L23" s="80" t="s">
        <v>41</v>
      </c>
      <c r="M23" s="81"/>
      <c r="N23" s="107"/>
      <c r="O23" s="108"/>
      <c r="P23" s="108"/>
      <c r="Q23" s="108"/>
      <c r="R23" s="109"/>
      <c r="S23" s="73">
        <f>SUM(S21:W22)</f>
        <v>1155</v>
      </c>
      <c r="T23" s="74"/>
      <c r="U23" s="74"/>
      <c r="V23" s="74"/>
      <c r="W23" s="75"/>
      <c r="X23" s="73">
        <f>SUM(X21:AC22)</f>
        <v>13860</v>
      </c>
      <c r="Y23" s="74"/>
      <c r="Z23" s="74"/>
      <c r="AA23" s="74"/>
      <c r="AB23" s="74"/>
      <c r="AC23" s="75"/>
      <c r="AD23" s="73">
        <f>SUM(AD21:AI22)</f>
        <v>0</v>
      </c>
      <c r="AE23" s="74"/>
      <c r="AF23" s="74"/>
      <c r="AG23" s="74"/>
      <c r="AH23" s="74"/>
      <c r="AI23" s="75"/>
      <c r="AJ23" s="73">
        <f>SUM(AJ21:AO22)</f>
        <v>13860</v>
      </c>
      <c r="AK23" s="74"/>
      <c r="AL23" s="74"/>
      <c r="AM23" s="74"/>
      <c r="AN23" s="74"/>
      <c r="AO23" s="75"/>
    </row>
    <row r="24" spans="2:42" ht="17.25" customHeight="1">
      <c r="B24" s="116" t="s">
        <v>45</v>
      </c>
      <c r="C24" s="117"/>
      <c r="D24" s="117"/>
      <c r="E24" s="117"/>
      <c r="F24" s="117"/>
      <c r="G24" s="118"/>
      <c r="H24" s="73">
        <f>+H9+H12+H15+H18+H21</f>
        <v>12</v>
      </c>
      <c r="I24" s="74"/>
      <c r="J24" s="74"/>
      <c r="K24" s="74"/>
      <c r="L24" s="80" t="s">
        <v>41</v>
      </c>
      <c r="M24" s="81"/>
      <c r="N24" s="107"/>
      <c r="O24" s="108"/>
      <c r="P24" s="108"/>
      <c r="Q24" s="108"/>
      <c r="R24" s="109"/>
      <c r="S24" s="73">
        <f>+S9+S12+S15+S18+S21</f>
        <v>4950</v>
      </c>
      <c r="T24" s="74"/>
      <c r="U24" s="74"/>
      <c r="V24" s="74"/>
      <c r="W24" s="75"/>
      <c r="X24" s="73">
        <f>S24*12</f>
        <v>59400</v>
      </c>
      <c r="Y24" s="74"/>
      <c r="Z24" s="74"/>
      <c r="AA24" s="74"/>
      <c r="AB24" s="74"/>
      <c r="AC24" s="75"/>
      <c r="AD24" s="73">
        <f>+AD9+AD12+AD15+AD18+AD21</f>
        <v>0</v>
      </c>
      <c r="AE24" s="74"/>
      <c r="AF24" s="74"/>
      <c r="AG24" s="74"/>
      <c r="AH24" s="74"/>
      <c r="AI24" s="75"/>
      <c r="AJ24" s="73">
        <f>+AJ9+AJ12+AJ15+AJ18+AJ21</f>
        <v>59400</v>
      </c>
      <c r="AK24" s="74"/>
      <c r="AL24" s="74"/>
      <c r="AM24" s="74"/>
      <c r="AN24" s="74"/>
      <c r="AO24" s="75"/>
    </row>
    <row r="25" spans="2:42" ht="17.25" customHeight="1">
      <c r="B25" s="119"/>
      <c r="C25" s="120"/>
      <c r="D25" s="120"/>
      <c r="E25" s="120"/>
      <c r="F25" s="120"/>
      <c r="G25" s="121"/>
      <c r="H25" s="73">
        <f>+H10+H13+H16+H19+H22</f>
        <v>13</v>
      </c>
      <c r="I25" s="74"/>
      <c r="J25" s="74"/>
      <c r="K25" s="74"/>
      <c r="L25" s="80" t="s">
        <v>41</v>
      </c>
      <c r="M25" s="81"/>
      <c r="N25" s="107"/>
      <c r="O25" s="108"/>
      <c r="P25" s="108"/>
      <c r="Q25" s="108"/>
      <c r="R25" s="109"/>
      <c r="S25" s="73">
        <f>+S10+S13+S16+S19+S22</f>
        <v>2030</v>
      </c>
      <c r="T25" s="74"/>
      <c r="U25" s="74"/>
      <c r="V25" s="74"/>
      <c r="W25" s="75"/>
      <c r="X25" s="73">
        <f>S25*12</f>
        <v>24360</v>
      </c>
      <c r="Y25" s="74"/>
      <c r="Z25" s="74"/>
      <c r="AA25" s="74"/>
      <c r="AB25" s="74"/>
      <c r="AC25" s="75"/>
      <c r="AD25" s="73">
        <f>+AD10+AD13+AD16+AD19+AD22</f>
        <v>0</v>
      </c>
      <c r="AE25" s="74"/>
      <c r="AF25" s="74"/>
      <c r="AG25" s="74"/>
      <c r="AH25" s="74"/>
      <c r="AI25" s="75"/>
      <c r="AJ25" s="73">
        <f>+AJ10+AJ13+AJ16+AJ19+AJ22</f>
        <v>24360</v>
      </c>
      <c r="AK25" s="74"/>
      <c r="AL25" s="74"/>
      <c r="AM25" s="74"/>
      <c r="AN25" s="74"/>
      <c r="AO25" s="75"/>
    </row>
    <row r="26" spans="2:42" ht="17.25" customHeight="1">
      <c r="B26" s="122"/>
      <c r="C26" s="123"/>
      <c r="D26" s="123"/>
      <c r="E26" s="123"/>
      <c r="F26" s="123"/>
      <c r="G26" s="124"/>
      <c r="H26" s="73">
        <f>SUM(H24:K25)</f>
        <v>25</v>
      </c>
      <c r="I26" s="74"/>
      <c r="J26" s="74"/>
      <c r="K26" s="74"/>
      <c r="L26" s="80" t="s">
        <v>41</v>
      </c>
      <c r="M26" s="81"/>
      <c r="N26" s="107"/>
      <c r="O26" s="108"/>
      <c r="P26" s="108"/>
      <c r="Q26" s="108"/>
      <c r="R26" s="109"/>
      <c r="S26" s="73">
        <f>SUM(S24:W25)</f>
        <v>6980</v>
      </c>
      <c r="T26" s="74"/>
      <c r="U26" s="74"/>
      <c r="V26" s="74"/>
      <c r="W26" s="75"/>
      <c r="X26" s="73">
        <f>SUM(X24:AC25)</f>
        <v>83760</v>
      </c>
      <c r="Y26" s="74"/>
      <c r="Z26" s="74"/>
      <c r="AA26" s="74"/>
      <c r="AB26" s="74"/>
      <c r="AC26" s="75"/>
      <c r="AD26" s="73">
        <f>SUM(AD24:AI25)</f>
        <v>0</v>
      </c>
      <c r="AE26" s="74"/>
      <c r="AF26" s="74"/>
      <c r="AG26" s="74"/>
      <c r="AH26" s="74"/>
      <c r="AI26" s="75"/>
      <c r="AJ26" s="73">
        <f>SUM(AJ24:AO25)</f>
        <v>83760</v>
      </c>
      <c r="AK26" s="74"/>
      <c r="AL26" s="74"/>
      <c r="AM26" s="74"/>
      <c r="AN26" s="74"/>
      <c r="AO26" s="75"/>
      <c r="AP26" s="11">
        <f>AJ26</f>
        <v>83760</v>
      </c>
    </row>
    <row r="27" spans="2:42" ht="17.25" customHeight="1"/>
    <row r="28" spans="2:42" ht="17.25" customHeight="1">
      <c r="B28" s="2" t="s">
        <v>0</v>
      </c>
    </row>
    <row r="29" spans="2:42" ht="17.25" customHeight="1">
      <c r="B29" s="2" t="s">
        <v>46</v>
      </c>
    </row>
    <row r="30" spans="2:42" ht="17.25" customHeight="1">
      <c r="B30" s="2" t="s">
        <v>76</v>
      </c>
    </row>
    <row r="31" spans="2:42" ht="17.25" customHeight="1">
      <c r="B31" s="2" t="s">
        <v>47</v>
      </c>
    </row>
    <row r="32" spans="2:42" ht="17.25" customHeight="1">
      <c r="B32" s="2" t="s">
        <v>79</v>
      </c>
    </row>
    <row r="33" spans="2:2" ht="17.25" customHeight="1">
      <c r="B33" s="2" t="s">
        <v>80</v>
      </c>
    </row>
    <row r="34" spans="2:2" ht="17.25" customHeight="1"/>
    <row r="35" spans="2:2" ht="17.25" customHeight="1"/>
    <row r="36" spans="2:2" ht="17.25" customHeight="1"/>
    <row r="37" spans="2:2" ht="17.25" customHeight="1"/>
    <row r="38" spans="2:2" ht="17.25" customHeight="1"/>
    <row r="39" spans="2:2" ht="17.25" customHeight="1"/>
    <row r="40" spans="2:2" ht="17.25" customHeight="1"/>
    <row r="41" spans="2:2" ht="17.25" customHeight="1"/>
    <row r="42" spans="2:2" ht="17.25" customHeight="1"/>
    <row r="43" spans="2:2" ht="17.25" customHeight="1"/>
    <row r="44" spans="2:2" ht="17.25" customHeight="1"/>
    <row r="45" spans="2:2" ht="17.25" customHeight="1"/>
    <row r="46" spans="2:2" ht="17.25" customHeight="1"/>
    <row r="47" spans="2:2" ht="17.25" customHeight="1"/>
    <row r="48" spans="2:2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</sheetData>
  <mergeCells count="155">
    <mergeCell ref="L23:M23"/>
    <mergeCell ref="N23:R23"/>
    <mergeCell ref="S23:W23"/>
    <mergeCell ref="X23:AC23"/>
    <mergeCell ref="AD23:AI23"/>
    <mergeCell ref="AJ26:AO26"/>
    <mergeCell ref="H26:K26"/>
    <mergeCell ref="L26:M26"/>
    <mergeCell ref="N26:R26"/>
    <mergeCell ref="S26:W26"/>
    <mergeCell ref="X26:AC26"/>
    <mergeCell ref="AD26:AI26"/>
    <mergeCell ref="L25:M25"/>
    <mergeCell ref="N25:R25"/>
    <mergeCell ref="S25:W25"/>
    <mergeCell ref="X25:AC25"/>
    <mergeCell ref="AD25:AI25"/>
    <mergeCell ref="AJ25:AO25"/>
    <mergeCell ref="B24:G26"/>
    <mergeCell ref="H24:K24"/>
    <mergeCell ref="L24:M24"/>
    <mergeCell ref="N24:R24"/>
    <mergeCell ref="S24:W24"/>
    <mergeCell ref="X24:AC24"/>
    <mergeCell ref="AD24:AI24"/>
    <mergeCell ref="AJ24:AO24"/>
    <mergeCell ref="H25:K25"/>
    <mergeCell ref="L22:M22"/>
    <mergeCell ref="N22:R22"/>
    <mergeCell ref="S22:W22"/>
    <mergeCell ref="X22:AC22"/>
    <mergeCell ref="AD22:AI22"/>
    <mergeCell ref="AJ22:AO22"/>
    <mergeCell ref="AJ20:AO20"/>
    <mergeCell ref="B21:G23"/>
    <mergeCell ref="H21:K21"/>
    <mergeCell ref="L21:M21"/>
    <mergeCell ref="N21:R21"/>
    <mergeCell ref="S21:W21"/>
    <mergeCell ref="X21:AC21"/>
    <mergeCell ref="AD21:AI21"/>
    <mergeCell ref="AJ21:AO21"/>
    <mergeCell ref="H22:K22"/>
    <mergeCell ref="H20:K20"/>
    <mergeCell ref="L20:M20"/>
    <mergeCell ref="N20:R20"/>
    <mergeCell ref="S20:W20"/>
    <mergeCell ref="X20:AC20"/>
    <mergeCell ref="AD20:AI20"/>
    <mergeCell ref="AJ23:AO23"/>
    <mergeCell ref="H23:K23"/>
    <mergeCell ref="L19:M19"/>
    <mergeCell ref="N19:R19"/>
    <mergeCell ref="S19:W19"/>
    <mergeCell ref="X19:AC19"/>
    <mergeCell ref="AD19:AI19"/>
    <mergeCell ref="AJ19:AO19"/>
    <mergeCell ref="AJ17:AO17"/>
    <mergeCell ref="B18:G20"/>
    <mergeCell ref="H18:K18"/>
    <mergeCell ref="L18:M18"/>
    <mergeCell ref="N18:R18"/>
    <mergeCell ref="S18:W18"/>
    <mergeCell ref="X18:AC18"/>
    <mergeCell ref="AD18:AI18"/>
    <mergeCell ref="AJ18:AO18"/>
    <mergeCell ref="H19:K19"/>
    <mergeCell ref="H17:K17"/>
    <mergeCell ref="L17:M17"/>
    <mergeCell ref="N17:R17"/>
    <mergeCell ref="S17:W17"/>
    <mergeCell ref="X17:AC17"/>
    <mergeCell ref="AD17:AI17"/>
    <mergeCell ref="L16:M16"/>
    <mergeCell ref="N16:R16"/>
    <mergeCell ref="S16:W16"/>
    <mergeCell ref="X16:AC16"/>
    <mergeCell ref="AD16:AI16"/>
    <mergeCell ref="AJ16:AO16"/>
    <mergeCell ref="AJ14:AO14"/>
    <mergeCell ref="B15:G17"/>
    <mergeCell ref="H15:K15"/>
    <mergeCell ref="L15:M15"/>
    <mergeCell ref="N15:R15"/>
    <mergeCell ref="S15:W15"/>
    <mergeCell ref="X15:AC15"/>
    <mergeCell ref="AD15:AI15"/>
    <mergeCell ref="AJ15:AO15"/>
    <mergeCell ref="H16:K16"/>
    <mergeCell ref="H14:K14"/>
    <mergeCell ref="L14:M14"/>
    <mergeCell ref="N14:R14"/>
    <mergeCell ref="S14:W14"/>
    <mergeCell ref="X14:AC14"/>
    <mergeCell ref="AD14:AI14"/>
    <mergeCell ref="B12:G14"/>
    <mergeCell ref="AD10:AI10"/>
    <mergeCell ref="AJ10:AO10"/>
    <mergeCell ref="AJ12:AO12"/>
    <mergeCell ref="H13:K13"/>
    <mergeCell ref="L13:M13"/>
    <mergeCell ref="N13:R13"/>
    <mergeCell ref="S13:W13"/>
    <mergeCell ref="X13:AC13"/>
    <mergeCell ref="AD13:AI13"/>
    <mergeCell ref="AJ13:AO13"/>
    <mergeCell ref="X11:AC11"/>
    <mergeCell ref="AD11:AI11"/>
    <mergeCell ref="AJ11:AO11"/>
    <mergeCell ref="H12:K12"/>
    <mergeCell ref="L12:M12"/>
    <mergeCell ref="N12:R12"/>
    <mergeCell ref="S12:W12"/>
    <mergeCell ref="X12:AC12"/>
    <mergeCell ref="AD12:AI12"/>
    <mergeCell ref="H8:K8"/>
    <mergeCell ref="L8:M8"/>
    <mergeCell ref="N8:R8"/>
    <mergeCell ref="S8:W8"/>
    <mergeCell ref="X8:AC8"/>
    <mergeCell ref="AD8:AI8"/>
    <mergeCell ref="AJ8:AO8"/>
    <mergeCell ref="B9:G11"/>
    <mergeCell ref="H9:K9"/>
    <mergeCell ref="L9:M9"/>
    <mergeCell ref="N9:R9"/>
    <mergeCell ref="S9:W9"/>
    <mergeCell ref="X9:AC9"/>
    <mergeCell ref="H11:K11"/>
    <mergeCell ref="L11:M11"/>
    <mergeCell ref="N11:R11"/>
    <mergeCell ref="S11:W11"/>
    <mergeCell ref="AD9:AI9"/>
    <mergeCell ref="AJ9:AO9"/>
    <mergeCell ref="H10:K10"/>
    <mergeCell ref="L10:M10"/>
    <mergeCell ref="N10:R10"/>
    <mergeCell ref="S10:W10"/>
    <mergeCell ref="X10:AC10"/>
    <mergeCell ref="B7:G7"/>
    <mergeCell ref="H7:K7"/>
    <mergeCell ref="L7:M7"/>
    <mergeCell ref="N7:R7"/>
    <mergeCell ref="S7:W7"/>
    <mergeCell ref="X7:AC7"/>
    <mergeCell ref="B3:AO3"/>
    <mergeCell ref="H6:K6"/>
    <mergeCell ref="L6:M6"/>
    <mergeCell ref="N6:R6"/>
    <mergeCell ref="S6:W6"/>
    <mergeCell ref="X6:AC6"/>
    <mergeCell ref="AD6:AI6"/>
    <mergeCell ref="AJ6:AO6"/>
    <mergeCell ref="AD7:AI7"/>
    <mergeCell ref="AJ7:AO7"/>
  </mergeCells>
  <phoneticPr fontId="5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D3D9-942E-4100-9825-00221D009C0B}">
  <dimension ref="B1:F43"/>
  <sheetViews>
    <sheetView view="pageBreakPreview" zoomScaleNormal="100" zoomScaleSheetLayoutView="100" workbookViewId="0">
      <selection activeCell="E50" sqref="E50"/>
    </sheetView>
  </sheetViews>
  <sheetFormatPr defaultColWidth="9" defaultRowHeight="13.5"/>
  <cols>
    <col min="1" max="1" width="2.625" style="40" customWidth="1"/>
    <col min="2" max="2" width="16.625" style="40" customWidth="1"/>
    <col min="3" max="3" width="12.5" style="40" customWidth="1"/>
    <col min="4" max="6" width="17.375" style="40" customWidth="1"/>
    <col min="7" max="7" width="4.875" style="40" customWidth="1"/>
    <col min="8" max="16384" width="9" style="40"/>
  </cols>
  <sheetData>
    <row r="1" spans="2:6" ht="23.25" customHeight="1">
      <c r="F1" s="21" t="s">
        <v>73</v>
      </c>
    </row>
    <row r="2" spans="2:6" ht="19.5" customHeight="1">
      <c r="B2" s="40" t="s">
        <v>156</v>
      </c>
      <c r="D2" s="40" t="s">
        <v>96</v>
      </c>
    </row>
    <row r="3" spans="2:6" ht="18" customHeight="1">
      <c r="B3" s="60" t="s">
        <v>72</v>
      </c>
      <c r="C3" s="61"/>
      <c r="D3" s="61"/>
      <c r="E3" s="61"/>
      <c r="F3" s="61"/>
    </row>
    <row r="4" spans="2:6" ht="9" customHeight="1"/>
    <row r="5" spans="2:6">
      <c r="F5" s="40" t="s">
        <v>53</v>
      </c>
    </row>
    <row r="6" spans="2:6" ht="29.25" customHeight="1">
      <c r="B6" s="46" t="s">
        <v>54</v>
      </c>
      <c r="C6" s="50"/>
      <c r="D6" s="51" t="s">
        <v>55</v>
      </c>
      <c r="E6" s="51" t="s">
        <v>56</v>
      </c>
      <c r="F6" s="52" t="s">
        <v>57</v>
      </c>
    </row>
    <row r="7" spans="2:6" ht="15" customHeight="1">
      <c r="B7" s="62" t="s">
        <v>64</v>
      </c>
      <c r="C7" s="53" t="s">
        <v>58</v>
      </c>
      <c r="D7" s="54" t="s">
        <v>59</v>
      </c>
      <c r="E7" s="54" t="s">
        <v>59</v>
      </c>
      <c r="F7" s="62"/>
    </row>
    <row r="8" spans="2:6" ht="20.100000000000001" customHeight="1">
      <c r="B8" s="63"/>
      <c r="C8" s="55" t="s">
        <v>65</v>
      </c>
      <c r="D8" s="56">
        <v>300</v>
      </c>
      <c r="E8" s="56">
        <f>D8*12</f>
        <v>3600</v>
      </c>
      <c r="F8" s="64"/>
    </row>
    <row r="9" spans="2:6" ht="15" customHeight="1">
      <c r="B9" s="63"/>
      <c r="C9" s="54" t="s">
        <v>60</v>
      </c>
      <c r="D9" s="54" t="s">
        <v>61</v>
      </c>
      <c r="E9" s="54" t="s">
        <v>61</v>
      </c>
      <c r="F9" s="65" t="s">
        <v>66</v>
      </c>
    </row>
    <row r="10" spans="2:6" ht="20.100000000000001" customHeight="1">
      <c r="B10" s="63"/>
      <c r="C10" s="57" t="s">
        <v>67</v>
      </c>
      <c r="D10" s="56">
        <v>800</v>
      </c>
      <c r="E10" s="56">
        <f>D10*12</f>
        <v>9600</v>
      </c>
      <c r="F10" s="66"/>
    </row>
    <row r="11" spans="2:6" ht="20.100000000000001" customHeight="1">
      <c r="B11" s="64"/>
      <c r="C11" s="58" t="s">
        <v>62</v>
      </c>
      <c r="D11" s="59">
        <f>+D8+D10</f>
        <v>1100</v>
      </c>
      <c r="E11" s="59">
        <f>+E8+E10</f>
        <v>13200</v>
      </c>
      <c r="F11" s="46"/>
    </row>
    <row r="12" spans="2:6" ht="15" customHeight="1">
      <c r="B12" s="62" t="s">
        <v>64</v>
      </c>
      <c r="C12" s="53" t="s">
        <v>58</v>
      </c>
      <c r="D12" s="54" t="s">
        <v>59</v>
      </c>
      <c r="E12" s="54" t="s">
        <v>59</v>
      </c>
      <c r="F12" s="62"/>
    </row>
    <row r="13" spans="2:6" ht="20.100000000000001" customHeight="1">
      <c r="B13" s="63"/>
      <c r="C13" s="55" t="s">
        <v>69</v>
      </c>
      <c r="D13" s="56">
        <v>100</v>
      </c>
      <c r="E13" s="56">
        <f>D13*12</f>
        <v>1200</v>
      </c>
      <c r="F13" s="64"/>
    </row>
    <row r="14" spans="2:6" ht="15" customHeight="1">
      <c r="B14" s="63"/>
      <c r="C14" s="54" t="s">
        <v>60</v>
      </c>
      <c r="D14" s="54" t="s">
        <v>61</v>
      </c>
      <c r="E14" s="54" t="s">
        <v>61</v>
      </c>
      <c r="F14" s="65" t="s">
        <v>66</v>
      </c>
    </row>
    <row r="15" spans="2:6" ht="20.100000000000001" customHeight="1">
      <c r="B15" s="63"/>
      <c r="C15" s="57" t="s">
        <v>67</v>
      </c>
      <c r="D15" s="56">
        <v>800</v>
      </c>
      <c r="E15" s="56">
        <f>D15*12</f>
        <v>9600</v>
      </c>
      <c r="F15" s="66"/>
    </row>
    <row r="16" spans="2:6" ht="19.5" customHeight="1">
      <c r="B16" s="64"/>
      <c r="C16" s="58" t="s">
        <v>62</v>
      </c>
      <c r="D16" s="59">
        <f>+D13+D15</f>
        <v>900</v>
      </c>
      <c r="E16" s="59">
        <f>+E13+E15</f>
        <v>10800</v>
      </c>
      <c r="F16" s="46"/>
    </row>
    <row r="17" spans="2:6" ht="15" customHeight="1">
      <c r="B17" s="62" t="s">
        <v>64</v>
      </c>
      <c r="C17" s="53" t="s">
        <v>58</v>
      </c>
      <c r="D17" s="54" t="s">
        <v>59</v>
      </c>
      <c r="E17" s="54" t="s">
        <v>59</v>
      </c>
      <c r="F17" s="62"/>
    </row>
    <row r="18" spans="2:6" ht="20.100000000000001" customHeight="1">
      <c r="B18" s="63"/>
      <c r="C18" s="55" t="s">
        <v>69</v>
      </c>
      <c r="D18" s="56">
        <v>100</v>
      </c>
      <c r="E18" s="56">
        <f>D18*12</f>
        <v>1200</v>
      </c>
      <c r="F18" s="64"/>
    </row>
    <row r="19" spans="2:6" ht="15" customHeight="1">
      <c r="B19" s="63"/>
      <c r="C19" s="54" t="s">
        <v>60</v>
      </c>
      <c r="D19" s="54" t="s">
        <v>61</v>
      </c>
      <c r="E19" s="54" t="s">
        <v>61</v>
      </c>
      <c r="F19" s="65" t="s">
        <v>70</v>
      </c>
    </row>
    <row r="20" spans="2:6" ht="20.100000000000001" customHeight="1">
      <c r="B20" s="63"/>
      <c r="C20" s="57" t="s">
        <v>68</v>
      </c>
      <c r="D20" s="56">
        <v>355</v>
      </c>
      <c r="E20" s="56">
        <f>D20*12</f>
        <v>4260</v>
      </c>
      <c r="F20" s="66"/>
    </row>
    <row r="21" spans="2:6" ht="20.100000000000001" customHeight="1">
      <c r="B21" s="64"/>
      <c r="C21" s="58" t="s">
        <v>62</v>
      </c>
      <c r="D21" s="59">
        <f>+D18+D20</f>
        <v>455</v>
      </c>
      <c r="E21" s="59">
        <f>+E18+E20</f>
        <v>5460</v>
      </c>
      <c r="F21" s="46"/>
    </row>
    <row r="22" spans="2:6" ht="15" customHeight="1">
      <c r="B22" s="62" t="s">
        <v>64</v>
      </c>
      <c r="C22" s="53" t="s">
        <v>58</v>
      </c>
      <c r="D22" s="54" t="s">
        <v>59</v>
      </c>
      <c r="E22" s="54" t="s">
        <v>59</v>
      </c>
      <c r="F22" s="62"/>
    </row>
    <row r="23" spans="2:6" ht="20.100000000000001" customHeight="1">
      <c r="B23" s="63"/>
      <c r="C23" s="55" t="s">
        <v>69</v>
      </c>
      <c r="D23" s="56">
        <v>100</v>
      </c>
      <c r="E23" s="56">
        <f>D23*12</f>
        <v>1200</v>
      </c>
      <c r="F23" s="64"/>
    </row>
    <row r="24" spans="2:6" ht="15" customHeight="1">
      <c r="B24" s="63"/>
      <c r="C24" s="54" t="s">
        <v>60</v>
      </c>
      <c r="D24" s="54" t="s">
        <v>61</v>
      </c>
      <c r="E24" s="54" t="s">
        <v>61</v>
      </c>
      <c r="F24" s="65" t="s">
        <v>70</v>
      </c>
    </row>
    <row r="25" spans="2:6" ht="20.100000000000001" customHeight="1">
      <c r="B25" s="63"/>
      <c r="C25" s="57" t="s">
        <v>99</v>
      </c>
      <c r="D25" s="56">
        <v>505</v>
      </c>
      <c r="E25" s="56">
        <f>D25*12</f>
        <v>6060</v>
      </c>
      <c r="F25" s="66"/>
    </row>
    <row r="26" spans="2:6" ht="20.100000000000001" customHeight="1">
      <c r="B26" s="64"/>
      <c r="C26" s="58" t="s">
        <v>62</v>
      </c>
      <c r="D26" s="59">
        <f>+D23+D25</f>
        <v>605</v>
      </c>
      <c r="E26" s="59">
        <f>+E23+E25</f>
        <v>7260</v>
      </c>
      <c r="F26" s="46"/>
    </row>
    <row r="27" spans="2:6" ht="15" customHeight="1">
      <c r="B27" s="62" t="s">
        <v>64</v>
      </c>
      <c r="C27" s="53" t="s">
        <v>58</v>
      </c>
      <c r="D27" s="54" t="s">
        <v>59</v>
      </c>
      <c r="E27" s="54" t="s">
        <v>59</v>
      </c>
      <c r="F27" s="62"/>
    </row>
    <row r="28" spans="2:6" ht="20.100000000000001" customHeight="1">
      <c r="B28" s="63"/>
      <c r="C28" s="55" t="s">
        <v>100</v>
      </c>
      <c r="D28" s="56">
        <v>0</v>
      </c>
      <c r="E28" s="56">
        <v>50</v>
      </c>
      <c r="F28" s="64"/>
    </row>
    <row r="29" spans="2:6" ht="15" customHeight="1">
      <c r="B29" s="63"/>
      <c r="C29" s="54" t="s">
        <v>60</v>
      </c>
      <c r="D29" s="54" t="s">
        <v>61</v>
      </c>
      <c r="E29" s="54" t="s">
        <v>61</v>
      </c>
      <c r="F29" s="65"/>
    </row>
    <row r="30" spans="2:6" ht="20.100000000000001" customHeight="1">
      <c r="B30" s="63"/>
      <c r="C30" s="57" t="s">
        <v>101</v>
      </c>
      <c r="D30" s="56">
        <v>0</v>
      </c>
      <c r="E30" s="56">
        <v>0</v>
      </c>
      <c r="F30" s="66"/>
    </row>
    <row r="31" spans="2:6" ht="20.100000000000001" customHeight="1">
      <c r="B31" s="64"/>
      <c r="C31" s="58" t="s">
        <v>62</v>
      </c>
      <c r="D31" s="59">
        <f>+D28+D30</f>
        <v>0</v>
      </c>
      <c r="E31" s="59">
        <f>+E28+E30</f>
        <v>50</v>
      </c>
      <c r="F31" s="46"/>
    </row>
    <row r="32" spans="2:6" ht="15" customHeight="1">
      <c r="B32" s="62" t="s">
        <v>63</v>
      </c>
      <c r="C32" s="53"/>
      <c r="D32" s="54" t="s">
        <v>59</v>
      </c>
      <c r="E32" s="54" t="s">
        <v>59</v>
      </c>
      <c r="F32" s="62"/>
    </row>
    <row r="33" spans="2:6" ht="20.100000000000001" customHeight="1">
      <c r="B33" s="63"/>
      <c r="C33" s="55"/>
      <c r="D33" s="56">
        <f>+D8+D13+D28</f>
        <v>400</v>
      </c>
      <c r="E33" s="56">
        <f>+E8+E13+E28</f>
        <v>4850</v>
      </c>
      <c r="F33" s="64"/>
    </row>
    <row r="34" spans="2:6" ht="15" customHeight="1">
      <c r="B34" s="63"/>
      <c r="C34" s="54"/>
      <c r="D34" s="54" t="s">
        <v>61</v>
      </c>
      <c r="E34" s="54" t="s">
        <v>61</v>
      </c>
      <c r="F34" s="62"/>
    </row>
    <row r="35" spans="2:6" ht="20.100000000000001" customHeight="1">
      <c r="B35" s="63"/>
      <c r="C35" s="57"/>
      <c r="D35" s="56">
        <f>+D10+D15+D30</f>
        <v>1600</v>
      </c>
      <c r="E35" s="56">
        <f>+E10+E15+E30</f>
        <v>19200</v>
      </c>
      <c r="F35" s="64"/>
    </row>
    <row r="36" spans="2:6" ht="20.100000000000001" customHeight="1">
      <c r="B36" s="64"/>
      <c r="C36" s="58"/>
      <c r="D36" s="59">
        <f>+D33+D35</f>
        <v>2000</v>
      </c>
      <c r="E36" s="59">
        <f>+E33+E35</f>
        <v>24050</v>
      </c>
      <c r="F36" s="46"/>
    </row>
    <row r="38" spans="2:6" ht="15" customHeight="1">
      <c r="B38" s="67" t="s">
        <v>181</v>
      </c>
      <c r="C38" s="67"/>
      <c r="D38" s="67"/>
      <c r="E38" s="67"/>
      <c r="F38" s="67"/>
    </row>
    <row r="39" spans="2:6" ht="15" customHeight="1">
      <c r="B39" s="67" t="s">
        <v>71</v>
      </c>
      <c r="C39" s="67"/>
      <c r="D39" s="67"/>
      <c r="E39" s="67"/>
      <c r="F39" s="67"/>
    </row>
    <row r="40" spans="2:6" ht="15" customHeight="1">
      <c r="B40" s="68" t="s">
        <v>196</v>
      </c>
      <c r="C40" s="68"/>
      <c r="D40" s="68"/>
      <c r="E40" s="68"/>
      <c r="F40" s="68"/>
    </row>
    <row r="41" spans="2:6" ht="15" customHeight="1">
      <c r="B41" s="68"/>
      <c r="C41" s="68"/>
      <c r="D41" s="68"/>
      <c r="E41" s="68"/>
      <c r="F41" s="68"/>
    </row>
    <row r="42" spans="2:6" ht="15" customHeight="1">
      <c r="B42" s="68" t="s">
        <v>195</v>
      </c>
      <c r="C42" s="68"/>
      <c r="D42" s="68"/>
      <c r="E42" s="68"/>
      <c r="F42" s="68"/>
    </row>
    <row r="43" spans="2:6" ht="15" customHeight="1">
      <c r="B43" s="68"/>
      <c r="C43" s="68"/>
      <c r="D43" s="68"/>
      <c r="E43" s="68"/>
      <c r="F43" s="68"/>
    </row>
  </sheetData>
  <mergeCells count="23">
    <mergeCell ref="B38:F38"/>
    <mergeCell ref="B39:F39"/>
    <mergeCell ref="B40:F41"/>
    <mergeCell ref="B42:F43"/>
    <mergeCell ref="B27:B31"/>
    <mergeCell ref="F27:F28"/>
    <mergeCell ref="F29:F30"/>
    <mergeCell ref="B32:B36"/>
    <mergeCell ref="F32:F33"/>
    <mergeCell ref="F34:F35"/>
    <mergeCell ref="B17:B21"/>
    <mergeCell ref="F17:F18"/>
    <mergeCell ref="F19:F20"/>
    <mergeCell ref="B22:B26"/>
    <mergeCell ref="F22:F23"/>
    <mergeCell ref="F24:F25"/>
    <mergeCell ref="B3:F3"/>
    <mergeCell ref="B7:B11"/>
    <mergeCell ref="F7:F8"/>
    <mergeCell ref="F9:F10"/>
    <mergeCell ref="B12:B16"/>
    <mergeCell ref="F12:F13"/>
    <mergeCell ref="F14:F15"/>
  </mergeCells>
  <phoneticPr fontId="5"/>
  <pageMargins left="0.75" right="0.75" top="1" bottom="1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設立後２年間の予算書</vt:lpstr>
      <vt:lpstr>予算明細書（初年度　収入）</vt:lpstr>
      <vt:lpstr>予算明細書（初年度　支出）</vt:lpstr>
      <vt:lpstr>役員報酬 (初年度)</vt:lpstr>
      <vt:lpstr>職員給与費内訳書（初年度）</vt:lpstr>
      <vt:lpstr>予算明細書（次年度　収入）</vt:lpstr>
      <vt:lpstr>予算明細書（次年度　支出）</vt:lpstr>
      <vt:lpstr>職員給与費内訳書（次年度）</vt:lpstr>
      <vt:lpstr>役員報酬 (次年度) </vt:lpstr>
      <vt:lpstr>'職員給与費内訳書（次年度）'!Print_Area</vt:lpstr>
      <vt:lpstr>'職員給与費内訳書（初年度）'!Print_Area</vt:lpstr>
      <vt:lpstr>設立後２年間の予算書!Print_Area</vt:lpstr>
      <vt:lpstr>'予算明細書（次年度　支出）'!Print_Area</vt:lpstr>
      <vt:lpstr>'予算明細書（次年度　収入）'!Print_Area</vt:lpstr>
      <vt:lpstr>'予算明細書（初年度　支出）'!Print_Area</vt:lpstr>
      <vt:lpstr>'予算明細書（初年度　収入）'!Print_Area</vt:lpstr>
    </vt:vector>
  </TitlesOfParts>
  <Manager>社団法人日本医療法人協会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様式10</dc:title>
  <dc:creator>厚生労働省</dc:creator>
  <cp:lastModifiedBy>松永 憲直（医療整備課）</cp:lastModifiedBy>
  <cp:lastPrinted>2026-07-27T06:04:37Z</cp:lastPrinted>
  <dcterms:created xsi:type="dcterms:W3CDTF">2005-10-07T04:25:10Z</dcterms:created>
  <dcterms:modified xsi:type="dcterms:W3CDTF">2026-08-13T02:23:50Z</dcterms:modified>
</cp:coreProperties>
</file>