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mc:AlternateContent xmlns:mc="http://schemas.openxmlformats.org/markup-compatibility/2006">
    <mc:Choice Requires="x15">
      <x15ac:absPath xmlns:x15ac="http://schemas.microsoft.com/office/spreadsheetml/2010/11/ac" url="\\10.40.6.21\経理課\03 経理・管財担当\002_財務全般　照会・回答\財務全般　照会・回答（R2)\経営比較分析表\"/>
    </mc:Choice>
  </mc:AlternateContent>
  <xr:revisionPtr revIDLastSave="0" documentId="13_ncr:1_{B663FA53-8EC4-4A25-B8BE-9D6C8482F427}" xr6:coauthVersionLast="36" xr6:coauthVersionMax="36" xr10:uidLastSave="{00000000-0000-0000-0000-000000000000}"/>
  <workbookProtection workbookAlgorithmName="SHA-512" workbookHashValue="ISRkYodT5bmvKyuHVD0exRV7x7PisJzNQrtC1KzauCOtBc+9HhJiHdUbMrD7vyUgK11sb1qpjWfLmVPrAJcljA==" workbookSaltValue="DEb/1gRhbJ4E4WcCRbCr6Q==" workbookSpinCount="100000" lockStructure="1"/>
  <bookViews>
    <workbookView xWindow="0" yWindow="0" windowWidth="15360" windowHeight="7632"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AL10" i="4" s="1"/>
  <c r="T6" i="5"/>
  <c r="S6" i="5"/>
  <c r="AT8" i="4" s="1"/>
  <c r="R6" i="5"/>
  <c r="Q6" i="5"/>
  <c r="P6" i="5"/>
  <c r="O6" i="5"/>
  <c r="I10" i="4" s="1"/>
  <c r="N6" i="5"/>
  <c r="B10" i="4" s="1"/>
  <c r="M6" i="5"/>
  <c r="AD8" i="4" s="1"/>
  <c r="L6" i="5"/>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AT10" i="4"/>
  <c r="W10" i="4"/>
  <c r="P10" i="4"/>
  <c r="BB8" i="4"/>
  <c r="AL8" i="4"/>
  <c r="W8" i="4"/>
  <c r="I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<sst xmlns="http://schemas.openxmlformats.org/spreadsheetml/2006/main" count="228" uniqueCount="115">
  <si>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</si>
  <si>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</si>
  <si>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</si>
  <si>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</si>
  <si>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</si>
  <si>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</si>
  <si>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</si>
  <si>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</si>
  <si>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</si>
  <si>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</si>
  <si>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</si>
  <si>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</si>
  <si>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</si>
  <si>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</si>
  <si>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</si>
  <si>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</si>
  <si>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</si>
  <si>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</si>
  <si>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</si>
  <si>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</si>
  <si>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</si>
  <si>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</si>
  <si>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</si>
  <si>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</si>
  <si>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</si>
  <si>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</si>
  <si>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</si>
  <si>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</si>
  <si>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</si>
  <si>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</si>
  <si>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</si>
  <si>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</si>
  <si>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</si>
  <si>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</si>
  <si>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</si>
  <si>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</si>
  <si>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</si>
  <si>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</si>
  <si>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</si>
  <si>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</si>
  <si>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</si>
  <si>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</si>
  <si>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</si>
  <si>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</si>
  <si>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</si>
  <si>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</si>
  <si>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</si>
  <si>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</si>
  <si>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</si>
  <si>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</si>
  <si>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</si>
  <si>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</si>
  <si>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</si>
  <si>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</si>
  <si>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</si>
  <si>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</si>
  <si>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</si>
  <si>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</si>
  <si>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</si>
  <si>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</si>
  <si>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</si>
  <si>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</si>
  <si>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</si>
  <si>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</si>
  <si>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</si>
  <si>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</si>
  <si>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</si>
  <si>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</si>
  <si>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</si>
  <si>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</si>
  <si>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</si>
  <si>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</si>
  <si>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</si>
  <si>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</si>
  <si>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</si>
  <si>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</si>
  <si>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</si>
  <si>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</si>
  <si>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</si>
  <si>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</si>
  <si>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</si>
  <si>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</si>
  <si>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</si>
  <si>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</si>
  <si>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</si>
  <si>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</si>
  <si>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</si>
  <si>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</si>
  <si>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</si>
  <si>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</si>
  <si>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</si>
  <si>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</si>
  <si>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</si>
  <si>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</si>
  <si>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</si>
  <si>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</si>
  <si>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</si>
  <si>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</si>
  <si>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</si>
  <si>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</si>
  <si>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</si>
  <si>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</si>
  <si>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</si>
  <si>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</si>
  <si>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</si>
  <si>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</si>
  <si>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</si>
  <si>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</si>
  <si>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</si>
  <si>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</si>
  <si>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</si>
  <si>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</si>
  <si>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「①有形固定資産減価償却率」は類似団体よりやや高い。水道施設や送水管路など、古いもので稼働後50年が経過しており償却率は上昇傾向にある。
　「②管路経年化率」は、事業創設時に布設した管路が既に法定耐用年数を経過しており、また、本県の事業開始が比較的早かったことから、類似団体と比べてやや高い数字となっている。
　「③管路更新率」は、令和元年度に完了した管路更新工事が無かったため、0％であった。更新対象は大口径の送水管路であり、多額の費用を要することや関係機関等との調整に時間を要することなどから、いかに効率よく進めていくかが課題となっている。　
　今後、経年化の進む水道施設や送水管路等のアセットマネジメントにより、施設の健全度を適切に評価し、健全経営を維持しながら、効率的かつ計画的に更新等を進めていく。</t>
    <rPh sb="24" eb="25">
      <t>タカ</t>
    </rPh>
    <rPh sb="167" eb="169">
      <t>レイワ</t>
    </rPh>
    <rPh sb="169" eb="171">
      <t>ガンネン</t>
    </rPh>
    <rPh sb="171" eb="172">
      <t>ド</t>
    </rPh>
    <rPh sb="173" eb="175">
      <t>カンリョウ</t>
    </rPh>
    <rPh sb="177" eb="179">
      <t>カンロ</t>
    </rPh>
    <rPh sb="179" eb="181">
      <t>コウシン</t>
    </rPh>
    <rPh sb="181" eb="183">
      <t>コウジ</t>
    </rPh>
    <rPh sb="184" eb="185">
      <t>ナ</t>
    </rPh>
    <phoneticPr fontId="4"/>
  </si>
  <si>
    <t>　これまでのところ、経営の健全性・効率性はいずれも概ね良好な状況である。企業債残高等の外部負債の削減にも努め、財務内容の健全化が進んでいる。
　しかし、節水型社会や人口減少の進展に伴い、水需要は平成13年度の一日平均送水量186.4万㎥をピークに、令和元年度には174.3万㎥と減少傾向にあり、施設の効率性は低下傾向にある。また、老朽化した施設や管路の更新に伴う建設費用の負担が経営を圧迫することが見込まれる。
　そのため、今後の水需要を見据え、施設規模の最適化（ダウンサイジング）を図ることで、適切な施設利用率を維持し、サービス水準を維持しつつ、効率的な事業運営を行っていく。
　水道施設や管路を適切に維持管理するとともに、維持管理コストや建設コストの縮減を徹底し、健全経営を維持するよう努めていく。</t>
    <rPh sb="124" eb="126">
      <t>レイワ</t>
    </rPh>
    <rPh sb="126" eb="127">
      <t>ガン</t>
    </rPh>
    <phoneticPr fontId="4"/>
  </si>
  <si>
    <t>　「①経常収支比率」は100％を超え、平成4年度から28年連続で純利益を計上していることから、本県の経営状況は比較的安定していると言える。
　「②累積欠損金比率」は平成6年度以降、0％と健全経営を維持している。
　「③流動比率」は、短期債務に対して十分な支払能力を有しているとされる、概ね200％の水準を確保しており財務状況は良好である。
　「④企業債残高対給水収益比率」は類似団体よりやや高いが、比率は毎年減少している。償還に伴う企業債残高の減少により、企業債残高は施設整備費用と比例して、ピークの平成2年度の2,761億円から減少し、令和元年度末では半分以下の1,217億円となった。
　本県は、類似団体の中で給水能力、総送水量が第1位であり、そのスケールメリット等から「⑥給水原価」は低い水準にある。また、「⑤料金回収率」は100％をやや超える水準となっている。このことから、「⑥給水原価」に対する「供給単価」は適正水準であると言える。
　水需要の減少により「⑦施設利用率」は減少傾向であるが、近年は横ばいとなっている。今後、水需要にあわせた施設規模となるよう、施設の更新時期に合わせたダウンサイジングを計画している。
　本県の「⑧有収率」は水道施設を適正に維持管理していることにより概ね100％で安定している。</t>
    <rPh sb="195" eb="196">
      <t>タカ</t>
    </rPh>
    <rPh sb="238" eb="240">
      <t>ヒヨウ</t>
    </rPh>
    <rPh sb="269" eb="271">
      <t>レイワ</t>
    </rPh>
    <rPh sb="271" eb="272">
      <t>ガン</t>
    </rPh>
    <rPh sb="399" eb="400">
      <t>タイ</t>
    </rPh>
    <rPh sb="450" eb="452">
      <t>キンネン</t>
    </rPh>
    <rPh sb="453" eb="454">
      <t>ヨコ</t>
    </rPh>
    <rPh sb="463" eb="465">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</si>
</sst>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0.33</c:v>
                </c:pt>
                <c:pt idx="1">
                  <c:v>0.24</c:v>
                </c:pt>
                <c:pt idx="2">
                  <c:v>0.23</c:v>
                </c:pt>
                <c:pt idx="3">
                  <c:v>0.01</c:v>
                </c:pt>
                <c:pt idx="4" formatCode="#,##0.00;&quot;△&quot;#,##0.00">
                  <c:v>0</c:v>
                </c:pt>
              </c:numCache>
            </c:numRef>
          </c:val>
          <c:extLst>
            <c:ext xmlns:c16="http://schemas.microsoft.com/office/drawing/2014/chart" uri="{C3380CC4-5D6E-409C-BE32-E72D297353CC}">
              <c16:uniqueId val="{00000000-CA28-4E1F-B02D-C8A96006070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0.24</c:v>
                </c:pt>
                <c:pt idx="2">
                  <c:v>0.27</c:v>
                </c:pt>
                <c:pt idx="3">
                  <c:v>0.24</c:v>
                </c:pt>
                <c:pt idx="4">
                  <c:v>0.2</c:v>
                </c:pt>
              </c:numCache>
            </c:numRef>
          </c:val>
          <c:smooth val="0"/>
          <c:extLst>
            <c:ext xmlns:c16="http://schemas.microsoft.com/office/drawing/2014/chart" uri="{C3380CC4-5D6E-409C-BE32-E72D297353CC}">
              <c16:uniqueId val="{00000001-CA28-4E1F-B02D-C8A96006070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65.27</c:v>
                </c:pt>
                <c:pt idx="1">
                  <c:v>64.91</c:v>
                </c:pt>
                <c:pt idx="2">
                  <c:v>64.88</c:v>
                </c:pt>
                <c:pt idx="3">
                  <c:v>65.16</c:v>
                </c:pt>
                <c:pt idx="4">
                  <c:v>65.510000000000005</c:v>
                </c:pt>
              </c:numCache>
            </c:numRef>
          </c:val>
          <c:extLst>
            <c:ext xmlns:c16="http://schemas.microsoft.com/office/drawing/2014/chart" uri="{C3380CC4-5D6E-409C-BE32-E72D297353CC}">
              <c16:uniqueId val="{00000000-3883-4DD5-9C8C-F18275202D4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61.82</c:v>
                </c:pt>
                <c:pt idx="1">
                  <c:v>61.66</c:v>
                </c:pt>
                <c:pt idx="2">
                  <c:v>62.19</c:v>
                </c:pt>
                <c:pt idx="3">
                  <c:v>61.77</c:v>
                </c:pt>
                <c:pt idx="4">
                  <c:v>61.69</c:v>
                </c:pt>
              </c:numCache>
            </c:numRef>
          </c:val>
          <c:smooth val="0"/>
          <c:extLst>
            <c:ext xmlns:c16="http://schemas.microsoft.com/office/drawing/2014/chart" uri="{C3380CC4-5D6E-409C-BE32-E72D297353CC}">
              <c16:uniqueId val="{00000001-3883-4DD5-9C8C-F18275202D4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99.79</c:v>
                </c:pt>
                <c:pt idx="1">
                  <c:v>99.83</c:v>
                </c:pt>
                <c:pt idx="2">
                  <c:v>99.8</c:v>
                </c:pt>
                <c:pt idx="3">
                  <c:v>99.81</c:v>
                </c:pt>
                <c:pt idx="4">
                  <c:v>99.81</c:v>
                </c:pt>
              </c:numCache>
            </c:numRef>
          </c:val>
          <c:extLst>
            <c:ext xmlns:c16="http://schemas.microsoft.com/office/drawing/2014/chart" uri="{C3380CC4-5D6E-409C-BE32-E72D297353CC}">
              <c16:uniqueId val="{00000000-DAE7-4CFE-8B0A-6ED9F298389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100.03</c:v>
                </c:pt>
                <c:pt idx="1">
                  <c:v>100.05</c:v>
                </c:pt>
                <c:pt idx="2">
                  <c:v>100.05</c:v>
                </c:pt>
                <c:pt idx="3">
                  <c:v>100.08</c:v>
                </c:pt>
                <c:pt idx="4">
                  <c:v>100</c:v>
                </c:pt>
              </c:numCache>
            </c:numRef>
          </c:val>
          <c:smooth val="0"/>
          <c:extLst>
            <c:ext xmlns:c16="http://schemas.microsoft.com/office/drawing/2014/chart" uri="{C3380CC4-5D6E-409C-BE32-E72D297353CC}">
              <c16:uniqueId val="{00000001-DAE7-4CFE-8B0A-6ED9F298389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110.25</c:v>
                </c:pt>
                <c:pt idx="1">
                  <c:v>109.67</c:v>
                </c:pt>
                <c:pt idx="2">
                  <c:v>110.55</c:v>
                </c:pt>
                <c:pt idx="3">
                  <c:v>108.66</c:v>
                </c:pt>
                <c:pt idx="4">
                  <c:v>107.47</c:v>
                </c:pt>
              </c:numCache>
            </c:numRef>
          </c:val>
          <c:extLst>
            <c:ext xmlns:c16="http://schemas.microsoft.com/office/drawing/2014/chart" uri="{C3380CC4-5D6E-409C-BE32-E72D297353CC}">
              <c16:uniqueId val="{00000000-948B-4A1A-B33F-88EA167748A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113.33</c:v>
                </c:pt>
                <c:pt idx="1">
                  <c:v>114.05</c:v>
                </c:pt>
                <c:pt idx="2">
                  <c:v>114.26</c:v>
                </c:pt>
                <c:pt idx="3">
                  <c:v>112.98</c:v>
                </c:pt>
                <c:pt idx="4">
                  <c:v>112.91</c:v>
                </c:pt>
              </c:numCache>
            </c:numRef>
          </c:val>
          <c:smooth val="0"/>
          <c:extLst>
            <c:ext xmlns:c16="http://schemas.microsoft.com/office/drawing/2014/chart" uri="{C3380CC4-5D6E-409C-BE32-E72D297353CC}">
              <c16:uniqueId val="{00000001-948B-4A1A-B33F-88EA167748A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54.07</c:v>
                </c:pt>
                <c:pt idx="1">
                  <c:v>55.49</c:v>
                </c:pt>
                <c:pt idx="2">
                  <c:v>56.13</c:v>
                </c:pt>
                <c:pt idx="3">
                  <c:v>57.21</c:v>
                </c:pt>
                <c:pt idx="4">
                  <c:v>59.11</c:v>
                </c:pt>
              </c:numCache>
            </c:numRef>
          </c:val>
          <c:extLst>
            <c:ext xmlns:c16="http://schemas.microsoft.com/office/drawing/2014/chart" uri="{C3380CC4-5D6E-409C-BE32-E72D297353CC}">
              <c16:uniqueId val="{00000000-72E0-4356-B168-280C62FE55A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53.56</c:v>
                </c:pt>
                <c:pt idx="2">
                  <c:v>54.73</c:v>
                </c:pt>
                <c:pt idx="3">
                  <c:v>55.77</c:v>
                </c:pt>
                <c:pt idx="4">
                  <c:v>56.48</c:v>
                </c:pt>
              </c:numCache>
            </c:numRef>
          </c:val>
          <c:smooth val="0"/>
          <c:extLst>
            <c:ext xmlns:c16="http://schemas.microsoft.com/office/drawing/2014/chart" uri="{C3380CC4-5D6E-409C-BE32-E72D297353CC}">
              <c16:uniqueId val="{00000001-72E0-4356-B168-280C62FE55A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27.1</c:v>
                </c:pt>
                <c:pt idx="1">
                  <c:v>27.86</c:v>
                </c:pt>
                <c:pt idx="2">
                  <c:v>28.03</c:v>
                </c:pt>
                <c:pt idx="3">
                  <c:v>29.27</c:v>
                </c:pt>
                <c:pt idx="4">
                  <c:v>29.37</c:v>
                </c:pt>
              </c:numCache>
            </c:numRef>
          </c:val>
          <c:extLst>
            <c:ext xmlns:c16="http://schemas.microsoft.com/office/drawing/2014/chart" uri="{C3380CC4-5D6E-409C-BE32-E72D297353CC}">
              <c16:uniqueId val="{00000000-251B-44B4-9568-226181C4896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18.05</c:v>
                </c:pt>
                <c:pt idx="1">
                  <c:v>19.440000000000001</c:v>
                </c:pt>
                <c:pt idx="2">
                  <c:v>22.46</c:v>
                </c:pt>
                <c:pt idx="3">
                  <c:v>25.84</c:v>
                </c:pt>
                <c:pt idx="4">
                  <c:v>27.61</c:v>
                </c:pt>
              </c:numCache>
            </c:numRef>
          </c:val>
          <c:smooth val="0"/>
          <c:extLst>
            <c:ext xmlns:c16="http://schemas.microsoft.com/office/drawing/2014/chart" uri="{C3380CC4-5D6E-409C-BE32-E72D297353CC}">
              <c16:uniqueId val="{00000001-251B-44B4-9568-226181C4896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DE-48A3-A596-EFA686E4C22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17.39</c:v>
                </c:pt>
                <c:pt idx="1">
                  <c:v>12.65</c:v>
                </c:pt>
                <c:pt idx="2">
                  <c:v>10.58</c:v>
                </c:pt>
                <c:pt idx="3">
                  <c:v>10.49</c:v>
                </c:pt>
                <c:pt idx="4">
                  <c:v>9.92</c:v>
                </c:pt>
              </c:numCache>
            </c:numRef>
          </c:val>
          <c:smooth val="0"/>
          <c:extLst>
            <c:ext xmlns:c16="http://schemas.microsoft.com/office/drawing/2014/chart" uri="{C3380CC4-5D6E-409C-BE32-E72D297353CC}">
              <c16:uniqueId val="{00000001-9DDE-48A3-A596-EFA686E4C22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207.92</c:v>
                </c:pt>
                <c:pt idx="1">
                  <c:v>246.06</c:v>
                </c:pt>
                <c:pt idx="2">
                  <c:v>241.6</c:v>
                </c:pt>
                <c:pt idx="3">
                  <c:v>307.52999999999997</c:v>
                </c:pt>
                <c:pt idx="4">
                  <c:v>328.96</c:v>
                </c:pt>
              </c:numCache>
            </c:numRef>
          </c:val>
          <c:extLst>
            <c:ext xmlns:c16="http://schemas.microsoft.com/office/drawing/2014/chart" uri="{C3380CC4-5D6E-409C-BE32-E72D297353CC}">
              <c16:uniqueId val="{00000000-7E0A-48D5-852B-0D421E09D1A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212.95</c:v>
                </c:pt>
                <c:pt idx="1">
                  <c:v>224.41</c:v>
                </c:pt>
                <c:pt idx="2">
                  <c:v>243.44</c:v>
                </c:pt>
                <c:pt idx="3">
                  <c:v>258.49</c:v>
                </c:pt>
                <c:pt idx="4">
                  <c:v>271.10000000000002</c:v>
                </c:pt>
              </c:numCache>
            </c:numRef>
          </c:val>
          <c:smooth val="0"/>
          <c:extLst>
            <c:ext xmlns:c16="http://schemas.microsoft.com/office/drawing/2014/chart" uri="{C3380CC4-5D6E-409C-BE32-E72D297353CC}">
              <c16:uniqueId val="{00000001-7E0A-48D5-852B-0D421E09D1A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347.5</c:v>
                </c:pt>
                <c:pt idx="1">
                  <c:v>342.36</c:v>
                </c:pt>
                <c:pt idx="2">
                  <c:v>338.79</c:v>
                </c:pt>
                <c:pt idx="3">
                  <c:v>328.7</c:v>
                </c:pt>
                <c:pt idx="4">
                  <c:v>308.94</c:v>
                </c:pt>
              </c:numCache>
            </c:numRef>
          </c:val>
          <c:extLst>
            <c:ext xmlns:c16="http://schemas.microsoft.com/office/drawing/2014/chart" uri="{C3380CC4-5D6E-409C-BE32-E72D297353CC}">
              <c16:uniqueId val="{00000000-4F09-40BB-A225-CAA6215910C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333.48</c:v>
                </c:pt>
                <c:pt idx="1">
                  <c:v>320.31</c:v>
                </c:pt>
                <c:pt idx="2">
                  <c:v>303.26</c:v>
                </c:pt>
                <c:pt idx="3">
                  <c:v>290.31</c:v>
                </c:pt>
                <c:pt idx="4">
                  <c:v>272.95999999999998</c:v>
                </c:pt>
              </c:numCache>
            </c:numRef>
          </c:val>
          <c:smooth val="0"/>
          <c:extLst>
            <c:ext xmlns:c16="http://schemas.microsoft.com/office/drawing/2014/chart" uri="{C3380CC4-5D6E-409C-BE32-E72D297353CC}">
              <c16:uniqueId val="{00000001-4F09-40BB-A225-CAA6215910C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109.38</c:v>
                </c:pt>
                <c:pt idx="1">
                  <c:v>108.92</c:v>
                </c:pt>
                <c:pt idx="2">
                  <c:v>109.96</c:v>
                </c:pt>
                <c:pt idx="3">
                  <c:v>107.99</c:v>
                </c:pt>
                <c:pt idx="4">
                  <c:v>106.83</c:v>
                </c:pt>
              </c:numCache>
            </c:numRef>
          </c:val>
          <c:extLst>
            <c:ext xmlns:c16="http://schemas.microsoft.com/office/drawing/2014/chart" uri="{C3380CC4-5D6E-409C-BE32-E72D297353CC}">
              <c16:uniqueId val="{00000000-A716-4564-8BA7-0BE7C01C9FC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112.81</c:v>
                </c:pt>
                <c:pt idx="1">
                  <c:v>113.88</c:v>
                </c:pt>
                <c:pt idx="2">
                  <c:v>114.14</c:v>
                </c:pt>
                <c:pt idx="3">
                  <c:v>112.83</c:v>
                </c:pt>
                <c:pt idx="4">
                  <c:v>112.84</c:v>
                </c:pt>
              </c:numCache>
            </c:numRef>
          </c:val>
          <c:smooth val="0"/>
          <c:extLst>
            <c:ext xmlns:c16="http://schemas.microsoft.com/office/drawing/2014/chart" uri="{C3380CC4-5D6E-409C-BE32-E72D297353CC}">
              <c16:uniqueId val="{00000001-A716-4564-8BA7-0BE7C01C9FC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56.49</c:v>
                </c:pt>
                <c:pt idx="1">
                  <c:v>56.72</c:v>
                </c:pt>
                <c:pt idx="2">
                  <c:v>56.19</c:v>
                </c:pt>
                <c:pt idx="3">
                  <c:v>57.21</c:v>
                </c:pt>
                <c:pt idx="4">
                  <c:v>57.83</c:v>
                </c:pt>
              </c:numCache>
            </c:numRef>
          </c:val>
          <c:extLst>
            <c:ext xmlns:c16="http://schemas.microsoft.com/office/drawing/2014/chart" uri="{C3380CC4-5D6E-409C-BE32-E72D297353CC}">
              <c16:uniqueId val="{00000000-D765-4E54-BBDB-5E80E8EA148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74.02</c:v>
                </c:pt>
                <c:pt idx="2">
                  <c:v>73.03</c:v>
                </c:pt>
                <c:pt idx="3">
                  <c:v>73.86</c:v>
                </c:pt>
                <c:pt idx="4">
                  <c:v>73.849999999999994</c:v>
                </c:pt>
              </c:numCache>
            </c:numRef>
          </c:val>
          <c:smooth val="0"/>
          <c:extLst>
            <c:ext xmlns:c16="http://schemas.microsoft.com/office/drawing/2014/chart" uri="{C3380CC4-5D6E-409C-BE32-E72D297353CC}">
              <c16:uniqueId val="{00000001-D765-4E54-BBDB-5E80E8EA148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3" zoomScale="80" zoomScaleNormal="80" workbookViewId="0">
      <selection activeCell="CE32" sqref="CE3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2">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2">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8" t="str">
        <f>データ!H6</f>
        <v>埼玉県</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2">
      <c r="A8" s="2"/>
      <c r="B8" s="83" t="str">
        <f>データ!$I$6</f>
        <v>法適用</v>
      </c>
      <c r="C8" s="84"/>
      <c r="D8" s="84"/>
      <c r="E8" s="84"/>
      <c r="F8" s="84"/>
      <c r="G8" s="84"/>
      <c r="H8" s="84"/>
      <c r="I8" s="83" t="str">
        <f>データ!$J$6</f>
        <v>水道事業</v>
      </c>
      <c r="J8" s="84"/>
      <c r="K8" s="84"/>
      <c r="L8" s="84"/>
      <c r="M8" s="84"/>
      <c r="N8" s="84"/>
      <c r="O8" s="85"/>
      <c r="P8" s="86" t="str">
        <f>データ!$K$6</f>
        <v>用水供給事業</v>
      </c>
      <c r="Q8" s="86"/>
      <c r="R8" s="86"/>
      <c r="S8" s="86"/>
      <c r="T8" s="86"/>
      <c r="U8" s="86"/>
      <c r="V8" s="86"/>
      <c r="W8" s="86" t="str">
        <f>データ!$L$6</f>
        <v>B</v>
      </c>
      <c r="X8" s="86"/>
      <c r="Y8" s="86"/>
      <c r="Z8" s="86"/>
      <c r="AA8" s="86"/>
      <c r="AB8" s="86"/>
      <c r="AC8" s="86"/>
      <c r="AD8" s="86" t="str">
        <f>データ!$M$6</f>
        <v>自治体職員</v>
      </c>
      <c r="AE8" s="86"/>
      <c r="AF8" s="86"/>
      <c r="AG8" s="86"/>
      <c r="AH8" s="86"/>
      <c r="AI8" s="86"/>
      <c r="AJ8" s="86"/>
      <c r="AK8" s="4"/>
      <c r="AL8" s="74">
        <f>データ!$R$6</f>
        <v>7390054</v>
      </c>
      <c r="AM8" s="74"/>
      <c r="AN8" s="74"/>
      <c r="AO8" s="74"/>
      <c r="AP8" s="74"/>
      <c r="AQ8" s="74"/>
      <c r="AR8" s="74"/>
      <c r="AS8" s="74"/>
      <c r="AT8" s="70">
        <f>データ!$S$6</f>
        <v>3797.75</v>
      </c>
      <c r="AU8" s="71"/>
      <c r="AV8" s="71"/>
      <c r="AW8" s="71"/>
      <c r="AX8" s="71"/>
      <c r="AY8" s="71"/>
      <c r="AZ8" s="71"/>
      <c r="BA8" s="71"/>
      <c r="BB8" s="73">
        <f>データ!$T$6</f>
        <v>1945.9</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2">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2">
      <c r="A10" s="2"/>
      <c r="B10" s="70" t="str">
        <f>データ!$N$6</f>
        <v>-</v>
      </c>
      <c r="C10" s="71"/>
      <c r="D10" s="71"/>
      <c r="E10" s="71"/>
      <c r="F10" s="71"/>
      <c r="G10" s="71"/>
      <c r="H10" s="71"/>
      <c r="I10" s="70">
        <f>データ!$O$6</f>
        <v>69.39</v>
      </c>
      <c r="J10" s="71"/>
      <c r="K10" s="71"/>
      <c r="L10" s="71"/>
      <c r="M10" s="71"/>
      <c r="N10" s="71"/>
      <c r="O10" s="72"/>
      <c r="P10" s="73">
        <f>データ!$P$6</f>
        <v>99.77</v>
      </c>
      <c r="Q10" s="73"/>
      <c r="R10" s="73"/>
      <c r="S10" s="73"/>
      <c r="T10" s="73"/>
      <c r="U10" s="73"/>
      <c r="V10" s="73"/>
      <c r="W10" s="74">
        <f>データ!$Q$6</f>
        <v>0</v>
      </c>
      <c r="X10" s="74"/>
      <c r="Y10" s="74"/>
      <c r="Z10" s="74"/>
      <c r="AA10" s="74"/>
      <c r="AB10" s="74"/>
      <c r="AC10" s="74"/>
      <c r="AD10" s="2"/>
      <c r="AE10" s="2"/>
      <c r="AF10" s="2"/>
      <c r="AG10" s="2"/>
      <c r="AH10" s="4"/>
      <c r="AI10" s="4"/>
      <c r="AJ10" s="4"/>
      <c r="AK10" s="4"/>
      <c r="AL10" s="74">
        <f>データ!$U$6</f>
        <v>7280690</v>
      </c>
      <c r="AM10" s="74"/>
      <c r="AN10" s="74"/>
      <c r="AO10" s="74"/>
      <c r="AP10" s="74"/>
      <c r="AQ10" s="74"/>
      <c r="AR10" s="74"/>
      <c r="AS10" s="74"/>
      <c r="AT10" s="70">
        <f>データ!$V$6</f>
        <v>2784.77</v>
      </c>
      <c r="AU10" s="71"/>
      <c r="AV10" s="71"/>
      <c r="AW10" s="71"/>
      <c r="AX10" s="71"/>
      <c r="AY10" s="71"/>
      <c r="AZ10" s="71"/>
      <c r="BA10" s="71"/>
      <c r="BB10" s="73">
        <f>データ!$W$6</f>
        <v>2614.4699999999998</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114</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112</v>
      </c>
      <c r="BM47" s="66"/>
      <c r="BN47" s="66"/>
      <c r="BO47" s="66"/>
      <c r="BP47" s="66"/>
      <c r="BQ47" s="66"/>
      <c r="BR47" s="66"/>
      <c r="BS47" s="66"/>
      <c r="BT47" s="66"/>
      <c r="BU47" s="66"/>
      <c r="BV47" s="66"/>
      <c r="BW47" s="66"/>
      <c r="BX47" s="66"/>
      <c r="BY47" s="66"/>
      <c r="BZ47" s="67"/>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5"/>
      <c r="BM63" s="66"/>
      <c r="BN63" s="66"/>
      <c r="BO63" s="66"/>
      <c r="BP63" s="66"/>
      <c r="BQ63" s="66"/>
      <c r="BR63" s="66"/>
      <c r="BS63" s="66"/>
      <c r="BT63" s="66"/>
      <c r="BU63" s="66"/>
      <c r="BV63" s="66"/>
      <c r="BW63" s="66"/>
      <c r="BX63" s="66"/>
      <c r="BY63" s="66"/>
      <c r="BZ63" s="67"/>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【112.91】</v>
      </c>
      <c r="F85" s="27" t="str">
        <f>データ!AS6</f>
        <v>【9.92】</v>
      </c>
      <c r="G85" s="27" t="str">
        <f>データ!BD6</f>
        <v>【271.10】</v>
      </c>
      <c r="H85" s="27" t="str">
        <f>データ!BO6</f>
        <v>【272.96】</v>
      </c>
      <c r="I85" s="27" t="str">
        <f>データ!BZ6</f>
        <v>【112.84】</v>
      </c>
      <c r="J85" s="27" t="str">
        <f>データ!CK6</f>
        <v>【73.85】</v>
      </c>
      <c r="K85" s="27" t="str">
        <f>データ!CV6</f>
        <v>【61.69】</v>
      </c>
      <c r="L85" s="27" t="str">
        <f>データ!DG6</f>
        <v>【100.00】</v>
      </c>
      <c r="M85" s="27" t="str">
        <f>データ!DR6</f>
        <v>【56.48】</v>
      </c>
      <c r="N85" s="27" t="str">
        <f>データ!EC6</f>
        <v>【27.61】</v>
      </c>
      <c r="O85" s="27" t="str">
        <f>データ!EN6</f>
        <v>【0.20】</v>
      </c>
    </row>
  </sheetData>
  <sheetProtection algorithmName="SHA-512" hashValue="1lKMvZTxfOqG/4wOBmvG62rady7RyX0pqiJHeJp8+3Air+lVBC2+CakDf0Bl6c0fDkduR5RIW6cNtO9Ioi21MA==" saltValue="HqtaNIxFnLWwCAIZFUaKZ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2">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110001</v>
      </c>
      <c r="D6" s="34">
        <f t="shared" si="3"/>
        <v>46</v>
      </c>
      <c r="E6" s="34">
        <f t="shared" si="3"/>
        <v>1</v>
      </c>
      <c r="F6" s="34">
        <f t="shared" si="3"/>
        <v>0</v>
      </c>
      <c r="G6" s="34">
        <f t="shared" si="3"/>
        <v>2</v>
      </c>
      <c r="H6" s="34" t="str">
        <f t="shared" si="3"/>
        <v>埼玉県</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69.39</v>
      </c>
      <c r="P6" s="35">
        <f t="shared" si="3"/>
        <v>99.77</v>
      </c>
      <c r="Q6" s="35">
        <f t="shared" si="3"/>
        <v>0</v>
      </c>
      <c r="R6" s="35">
        <f t="shared" si="3"/>
        <v>7390054</v>
      </c>
      <c r="S6" s="35">
        <f t="shared" si="3"/>
        <v>3797.75</v>
      </c>
      <c r="T6" s="35">
        <f t="shared" si="3"/>
        <v>1945.9</v>
      </c>
      <c r="U6" s="35">
        <f t="shared" si="3"/>
        <v>7280690</v>
      </c>
      <c r="V6" s="35">
        <f t="shared" si="3"/>
        <v>2784.77</v>
      </c>
      <c r="W6" s="35">
        <f t="shared" si="3"/>
        <v>2614.4699999999998</v>
      </c>
      <c r="X6" s="36">
        <f>IF(X7="",NA(),X7)</f>
        <v>110.25</v>
      </c>
      <c r="Y6" s="36">
        <f t="shared" ref="Y6:AG6" si="4">IF(Y7="",NA(),Y7)</f>
        <v>109.67</v>
      </c>
      <c r="Z6" s="36">
        <f t="shared" si="4"/>
        <v>110.55</v>
      </c>
      <c r="AA6" s="36">
        <f t="shared" si="4"/>
        <v>108.66</v>
      </c>
      <c r="AB6" s="36">
        <f t="shared" si="4"/>
        <v>107.47</v>
      </c>
      <c r="AC6" s="36">
        <f t="shared" si="4"/>
        <v>113.33</v>
      </c>
      <c r="AD6" s="36">
        <f t="shared" si="4"/>
        <v>114.05</v>
      </c>
      <c r="AE6" s="36">
        <f t="shared" si="4"/>
        <v>114.26</v>
      </c>
      <c r="AF6" s="36">
        <f t="shared" si="4"/>
        <v>112.98</v>
      </c>
      <c r="AG6" s="36">
        <f t="shared" si="4"/>
        <v>112.91</v>
      </c>
      <c r="AH6" s="35" t="str">
        <f>IF(AH7="","",IF(AH7="-","【-】","【"&amp;SUBSTITUTE(TEXT(AH7,"#,##0.00"),"-","△")&amp;"】"))</f>
        <v>【112.91】</v>
      </c>
      <c r="AI6" s="35">
        <f>IF(AI7="",NA(),AI7)</f>
        <v>0</v>
      </c>
      <c r="AJ6" s="35">
        <f t="shared" ref="AJ6:AR6" si="5">IF(AJ7="",NA(),AJ7)</f>
        <v>0</v>
      </c>
      <c r="AK6" s="35">
        <f t="shared" si="5"/>
        <v>0</v>
      </c>
      <c r="AL6" s="35">
        <f t="shared" si="5"/>
        <v>0</v>
      </c>
      <c r="AM6" s="35">
        <f t="shared" si="5"/>
        <v>0</v>
      </c>
      <c r="AN6" s="36">
        <f t="shared" si="5"/>
        <v>17.39</v>
      </c>
      <c r="AO6" s="36">
        <f t="shared" si="5"/>
        <v>12.65</v>
      </c>
      <c r="AP6" s="36">
        <f t="shared" si="5"/>
        <v>10.58</v>
      </c>
      <c r="AQ6" s="36">
        <f t="shared" si="5"/>
        <v>10.49</v>
      </c>
      <c r="AR6" s="36">
        <f t="shared" si="5"/>
        <v>9.92</v>
      </c>
      <c r="AS6" s="35" t="str">
        <f>IF(AS7="","",IF(AS7="-","【-】","【"&amp;SUBSTITUTE(TEXT(AS7,"#,##0.00"),"-","△")&amp;"】"))</f>
        <v>【9.92】</v>
      </c>
      <c r="AT6" s="36">
        <f>IF(AT7="",NA(),AT7)</f>
        <v>207.92</v>
      </c>
      <c r="AU6" s="36">
        <f t="shared" ref="AU6:BC6" si="6">IF(AU7="",NA(),AU7)</f>
        <v>246.06</v>
      </c>
      <c r="AV6" s="36">
        <f t="shared" si="6"/>
        <v>241.6</v>
      </c>
      <c r="AW6" s="36">
        <f t="shared" si="6"/>
        <v>307.52999999999997</v>
      </c>
      <c r="AX6" s="36">
        <f t="shared" si="6"/>
        <v>328.96</v>
      </c>
      <c r="AY6" s="36">
        <f t="shared" si="6"/>
        <v>212.95</v>
      </c>
      <c r="AZ6" s="36">
        <f t="shared" si="6"/>
        <v>224.41</v>
      </c>
      <c r="BA6" s="36">
        <f t="shared" si="6"/>
        <v>243.44</v>
      </c>
      <c r="BB6" s="36">
        <f t="shared" si="6"/>
        <v>258.49</v>
      </c>
      <c r="BC6" s="36">
        <f t="shared" si="6"/>
        <v>271.10000000000002</v>
      </c>
      <c r="BD6" s="35" t="str">
        <f>IF(BD7="","",IF(BD7="-","【-】","【"&amp;SUBSTITUTE(TEXT(BD7,"#,##0.00"),"-","△")&amp;"】"))</f>
        <v>【271.10】</v>
      </c>
      <c r="BE6" s="36">
        <f>IF(BE7="",NA(),BE7)</f>
        <v>347.5</v>
      </c>
      <c r="BF6" s="36">
        <f t="shared" ref="BF6:BN6" si="7">IF(BF7="",NA(),BF7)</f>
        <v>342.36</v>
      </c>
      <c r="BG6" s="36">
        <f t="shared" si="7"/>
        <v>338.79</v>
      </c>
      <c r="BH6" s="36">
        <f t="shared" si="7"/>
        <v>328.7</v>
      </c>
      <c r="BI6" s="36">
        <f t="shared" si="7"/>
        <v>308.94</v>
      </c>
      <c r="BJ6" s="36">
        <f t="shared" si="7"/>
        <v>333.48</v>
      </c>
      <c r="BK6" s="36">
        <f t="shared" si="7"/>
        <v>320.31</v>
      </c>
      <c r="BL6" s="36">
        <f t="shared" si="7"/>
        <v>303.26</v>
      </c>
      <c r="BM6" s="36">
        <f t="shared" si="7"/>
        <v>290.31</v>
      </c>
      <c r="BN6" s="36">
        <f t="shared" si="7"/>
        <v>272.95999999999998</v>
      </c>
      <c r="BO6" s="35" t="str">
        <f>IF(BO7="","",IF(BO7="-","【-】","【"&amp;SUBSTITUTE(TEXT(BO7,"#,##0.00"),"-","△")&amp;"】"))</f>
        <v>【272.96】</v>
      </c>
      <c r="BP6" s="36">
        <f>IF(BP7="",NA(),BP7)</f>
        <v>109.38</v>
      </c>
      <c r="BQ6" s="36">
        <f t="shared" ref="BQ6:BY6" si="8">IF(BQ7="",NA(),BQ7)</f>
        <v>108.92</v>
      </c>
      <c r="BR6" s="36">
        <f t="shared" si="8"/>
        <v>109.96</v>
      </c>
      <c r="BS6" s="36">
        <f t="shared" si="8"/>
        <v>107.99</v>
      </c>
      <c r="BT6" s="36">
        <f t="shared" si="8"/>
        <v>106.83</v>
      </c>
      <c r="BU6" s="36">
        <f t="shared" si="8"/>
        <v>112.81</v>
      </c>
      <c r="BV6" s="36">
        <f t="shared" si="8"/>
        <v>113.88</v>
      </c>
      <c r="BW6" s="36">
        <f t="shared" si="8"/>
        <v>114.14</v>
      </c>
      <c r="BX6" s="36">
        <f t="shared" si="8"/>
        <v>112.83</v>
      </c>
      <c r="BY6" s="36">
        <f t="shared" si="8"/>
        <v>112.84</v>
      </c>
      <c r="BZ6" s="35" t="str">
        <f>IF(BZ7="","",IF(BZ7="-","【-】","【"&amp;SUBSTITUTE(TEXT(BZ7,"#,##0.00"),"-","△")&amp;"】"))</f>
        <v>【112.84】</v>
      </c>
      <c r="CA6" s="36">
        <f>IF(CA7="",NA(),CA7)</f>
        <v>56.49</v>
      </c>
      <c r="CB6" s="36">
        <f t="shared" ref="CB6:CJ6" si="9">IF(CB7="",NA(),CB7)</f>
        <v>56.72</v>
      </c>
      <c r="CC6" s="36">
        <f t="shared" si="9"/>
        <v>56.19</v>
      </c>
      <c r="CD6" s="36">
        <f t="shared" si="9"/>
        <v>57.21</v>
      </c>
      <c r="CE6" s="36">
        <f t="shared" si="9"/>
        <v>57.83</v>
      </c>
      <c r="CF6" s="36">
        <f t="shared" si="9"/>
        <v>75.3</v>
      </c>
      <c r="CG6" s="36">
        <f t="shared" si="9"/>
        <v>74.02</v>
      </c>
      <c r="CH6" s="36">
        <f t="shared" si="9"/>
        <v>73.03</v>
      </c>
      <c r="CI6" s="36">
        <f t="shared" si="9"/>
        <v>73.86</v>
      </c>
      <c r="CJ6" s="36">
        <f t="shared" si="9"/>
        <v>73.849999999999994</v>
      </c>
      <c r="CK6" s="35" t="str">
        <f>IF(CK7="","",IF(CK7="-","【-】","【"&amp;SUBSTITUTE(TEXT(CK7,"#,##0.00"),"-","△")&amp;"】"))</f>
        <v>【73.85】</v>
      </c>
      <c r="CL6" s="36">
        <f>IF(CL7="",NA(),CL7)</f>
        <v>65.27</v>
      </c>
      <c r="CM6" s="36">
        <f t="shared" ref="CM6:CU6" si="10">IF(CM7="",NA(),CM7)</f>
        <v>64.91</v>
      </c>
      <c r="CN6" s="36">
        <f t="shared" si="10"/>
        <v>64.88</v>
      </c>
      <c r="CO6" s="36">
        <f t="shared" si="10"/>
        <v>65.16</v>
      </c>
      <c r="CP6" s="36">
        <f t="shared" si="10"/>
        <v>65.510000000000005</v>
      </c>
      <c r="CQ6" s="36">
        <f t="shared" si="10"/>
        <v>61.82</v>
      </c>
      <c r="CR6" s="36">
        <f t="shared" si="10"/>
        <v>61.66</v>
      </c>
      <c r="CS6" s="36">
        <f t="shared" si="10"/>
        <v>62.19</v>
      </c>
      <c r="CT6" s="36">
        <f t="shared" si="10"/>
        <v>61.77</v>
      </c>
      <c r="CU6" s="36">
        <f t="shared" si="10"/>
        <v>61.69</v>
      </c>
      <c r="CV6" s="35" t="str">
        <f>IF(CV7="","",IF(CV7="-","【-】","【"&amp;SUBSTITUTE(TEXT(CV7,"#,##0.00"),"-","△")&amp;"】"))</f>
        <v>【61.69】</v>
      </c>
      <c r="CW6" s="36">
        <f>IF(CW7="",NA(),CW7)</f>
        <v>99.79</v>
      </c>
      <c r="CX6" s="36">
        <f t="shared" ref="CX6:DF6" si="11">IF(CX7="",NA(),CX7)</f>
        <v>99.83</v>
      </c>
      <c r="CY6" s="36">
        <f t="shared" si="11"/>
        <v>99.8</v>
      </c>
      <c r="CZ6" s="36">
        <f t="shared" si="11"/>
        <v>99.81</v>
      </c>
      <c r="DA6" s="36">
        <f t="shared" si="11"/>
        <v>99.81</v>
      </c>
      <c r="DB6" s="36">
        <f t="shared" si="11"/>
        <v>100.03</v>
      </c>
      <c r="DC6" s="36">
        <f t="shared" si="11"/>
        <v>100.05</v>
      </c>
      <c r="DD6" s="36">
        <f t="shared" si="11"/>
        <v>100.05</v>
      </c>
      <c r="DE6" s="36">
        <f t="shared" si="11"/>
        <v>100.08</v>
      </c>
      <c r="DF6" s="36">
        <f t="shared" si="11"/>
        <v>100</v>
      </c>
      <c r="DG6" s="35" t="str">
        <f>IF(DG7="","",IF(DG7="-","【-】","【"&amp;SUBSTITUTE(TEXT(DG7,"#,##0.00"),"-","△")&amp;"】"))</f>
        <v>【100.00】</v>
      </c>
      <c r="DH6" s="36">
        <f>IF(DH7="",NA(),DH7)</f>
        <v>54.07</v>
      </c>
      <c r="DI6" s="36">
        <f t="shared" ref="DI6:DQ6" si="12">IF(DI7="",NA(),DI7)</f>
        <v>55.49</v>
      </c>
      <c r="DJ6" s="36">
        <f t="shared" si="12"/>
        <v>56.13</v>
      </c>
      <c r="DK6" s="36">
        <f t="shared" si="12"/>
        <v>57.21</v>
      </c>
      <c r="DL6" s="36">
        <f t="shared" si="12"/>
        <v>59.11</v>
      </c>
      <c r="DM6" s="36">
        <f t="shared" si="12"/>
        <v>52.4</v>
      </c>
      <c r="DN6" s="36">
        <f t="shared" si="12"/>
        <v>53.56</v>
      </c>
      <c r="DO6" s="36">
        <f t="shared" si="12"/>
        <v>54.73</v>
      </c>
      <c r="DP6" s="36">
        <f t="shared" si="12"/>
        <v>55.77</v>
      </c>
      <c r="DQ6" s="36">
        <f t="shared" si="12"/>
        <v>56.48</v>
      </c>
      <c r="DR6" s="35" t="str">
        <f>IF(DR7="","",IF(DR7="-","【-】","【"&amp;SUBSTITUTE(TEXT(DR7,"#,##0.00"),"-","△")&amp;"】"))</f>
        <v>【56.48】</v>
      </c>
      <c r="DS6" s="36">
        <f>IF(DS7="",NA(),DS7)</f>
        <v>27.1</v>
      </c>
      <c r="DT6" s="36">
        <f t="shared" ref="DT6:EB6" si="13">IF(DT7="",NA(),DT7)</f>
        <v>27.86</v>
      </c>
      <c r="DU6" s="36">
        <f t="shared" si="13"/>
        <v>28.03</v>
      </c>
      <c r="DV6" s="36">
        <f t="shared" si="13"/>
        <v>29.27</v>
      </c>
      <c r="DW6" s="36">
        <f t="shared" si="13"/>
        <v>29.37</v>
      </c>
      <c r="DX6" s="36">
        <f t="shared" si="13"/>
        <v>18.05</v>
      </c>
      <c r="DY6" s="36">
        <f t="shared" si="13"/>
        <v>19.440000000000001</v>
      </c>
      <c r="DZ6" s="36">
        <f t="shared" si="13"/>
        <v>22.46</v>
      </c>
      <c r="EA6" s="36">
        <f t="shared" si="13"/>
        <v>25.84</v>
      </c>
      <c r="EB6" s="36">
        <f t="shared" si="13"/>
        <v>27.61</v>
      </c>
      <c r="EC6" s="35" t="str">
        <f>IF(EC7="","",IF(EC7="-","【-】","【"&amp;SUBSTITUTE(TEXT(EC7,"#,##0.00"),"-","△")&amp;"】"))</f>
        <v>【27.61】</v>
      </c>
      <c r="ED6" s="36">
        <f>IF(ED7="",NA(),ED7)</f>
        <v>0.33</v>
      </c>
      <c r="EE6" s="36">
        <f t="shared" ref="EE6:EM6" si="14">IF(EE7="",NA(),EE7)</f>
        <v>0.24</v>
      </c>
      <c r="EF6" s="36">
        <f t="shared" si="14"/>
        <v>0.23</v>
      </c>
      <c r="EG6" s="36">
        <f t="shared" si="14"/>
        <v>0.01</v>
      </c>
      <c r="EH6" s="35">
        <f t="shared" si="14"/>
        <v>0</v>
      </c>
      <c r="EI6" s="36">
        <f t="shared" si="14"/>
        <v>0.26</v>
      </c>
      <c r="EJ6" s="36">
        <f t="shared" si="14"/>
        <v>0.24</v>
      </c>
      <c r="EK6" s="36">
        <f t="shared" si="14"/>
        <v>0.27</v>
      </c>
      <c r="EL6" s="36">
        <f t="shared" si="14"/>
        <v>0.24</v>
      </c>
      <c r="EM6" s="36">
        <f t="shared" si="14"/>
        <v>0.2</v>
      </c>
      <c r="EN6" s="35" t="str">
        <f>IF(EN7="","",IF(EN7="-","【-】","【"&amp;SUBSTITUTE(TEXT(EN7,"#,##0.00"),"-","△")&amp;"】"))</f>
        <v>【0.20】</v>
      </c>
    </row>
    <row r="7" spans="1:144" s="37" customFormat="1" x14ac:dyDescent="0.2">
      <c r="A7" s="29"/>
      <c r="B7" s="38">
        <v>2019</v>
      </c>
      <c r="C7" s="38">
        <v>110001</v>
      </c>
      <c r="D7" s="38">
        <v>46</v>
      </c>
      <c r="E7" s="38">
        <v>1</v>
      </c>
      <c r="F7" s="38">
        <v>0</v>
      </c>
      <c r="G7" s="38">
        <v>2</v>
      </c>
      <c r="H7" s="38" t="s">
        <v>93</v>
      </c>
      <c r="I7" s="38" t="s">
        <v>94</v>
      </c>
      <c r="J7" s="38" t="s">
        <v>95</v>
      </c>
      <c r="K7" s="38" t="s">
        <v>96</v>
      </c>
      <c r="L7" s="38" t="s">
        <v>97</v>
      </c>
      <c r="M7" s="38" t="s">
        <v>98</v>
      </c>
      <c r="N7" s="39" t="s">
        <v>99</v>
      </c>
      <c r="O7" s="39">
        <v>69.39</v>
      </c>
      <c r="P7" s="39">
        <v>99.77</v>
      </c>
      <c r="Q7" s="39">
        <v>0</v>
      </c>
      <c r="R7" s="39">
        <v>7390054</v>
      </c>
      <c r="S7" s="39">
        <v>3797.75</v>
      </c>
      <c r="T7" s="39">
        <v>1945.9</v>
      </c>
      <c r="U7" s="39">
        <v>7280690</v>
      </c>
      <c r="V7" s="39">
        <v>2784.77</v>
      </c>
      <c r="W7" s="39">
        <v>2614.4699999999998</v>
      </c>
      <c r="X7" s="39">
        <v>110.25</v>
      </c>
      <c r="Y7" s="39">
        <v>109.67</v>
      </c>
      <c r="Z7" s="39">
        <v>110.55</v>
      </c>
      <c r="AA7" s="39">
        <v>108.66</v>
      </c>
      <c r="AB7" s="39">
        <v>107.47</v>
      </c>
      <c r="AC7" s="39">
        <v>113.33</v>
      </c>
      <c r="AD7" s="39">
        <v>114.05</v>
      </c>
      <c r="AE7" s="39">
        <v>114.26</v>
      </c>
      <c r="AF7" s="39">
        <v>112.98</v>
      </c>
      <c r="AG7" s="39">
        <v>112.91</v>
      </c>
      <c r="AH7" s="39">
        <v>112.91</v>
      </c>
      <c r="AI7" s="39">
        <v>0</v>
      </c>
      <c r="AJ7" s="39">
        <v>0</v>
      </c>
      <c r="AK7" s="39">
        <v>0</v>
      </c>
      <c r="AL7" s="39">
        <v>0</v>
      </c>
      <c r="AM7" s="39">
        <v>0</v>
      </c>
      <c r="AN7" s="39">
        <v>17.39</v>
      </c>
      <c r="AO7" s="39">
        <v>12.65</v>
      </c>
      <c r="AP7" s="39">
        <v>10.58</v>
      </c>
      <c r="AQ7" s="39">
        <v>10.49</v>
      </c>
      <c r="AR7" s="39">
        <v>9.92</v>
      </c>
      <c r="AS7" s="39">
        <v>9.92</v>
      </c>
      <c r="AT7" s="39">
        <v>207.92</v>
      </c>
      <c r="AU7" s="39">
        <v>246.06</v>
      </c>
      <c r="AV7" s="39">
        <v>241.6</v>
      </c>
      <c r="AW7" s="39">
        <v>307.52999999999997</v>
      </c>
      <c r="AX7" s="39">
        <v>328.96</v>
      </c>
      <c r="AY7" s="39">
        <v>212.95</v>
      </c>
      <c r="AZ7" s="39">
        <v>224.41</v>
      </c>
      <c r="BA7" s="39">
        <v>243.44</v>
      </c>
      <c r="BB7" s="39">
        <v>258.49</v>
      </c>
      <c r="BC7" s="39">
        <v>271.10000000000002</v>
      </c>
      <c r="BD7" s="39">
        <v>271.10000000000002</v>
      </c>
      <c r="BE7" s="39">
        <v>347.5</v>
      </c>
      <c r="BF7" s="39">
        <v>342.36</v>
      </c>
      <c r="BG7" s="39">
        <v>338.79</v>
      </c>
      <c r="BH7" s="39">
        <v>328.7</v>
      </c>
      <c r="BI7" s="39">
        <v>308.94</v>
      </c>
      <c r="BJ7" s="39">
        <v>333.48</v>
      </c>
      <c r="BK7" s="39">
        <v>320.31</v>
      </c>
      <c r="BL7" s="39">
        <v>303.26</v>
      </c>
      <c r="BM7" s="39">
        <v>290.31</v>
      </c>
      <c r="BN7" s="39">
        <v>272.95999999999998</v>
      </c>
      <c r="BO7" s="39">
        <v>272.95999999999998</v>
      </c>
      <c r="BP7" s="39">
        <v>109.38</v>
      </c>
      <c r="BQ7" s="39">
        <v>108.92</v>
      </c>
      <c r="BR7" s="39">
        <v>109.96</v>
      </c>
      <c r="BS7" s="39">
        <v>107.99</v>
      </c>
      <c r="BT7" s="39">
        <v>106.83</v>
      </c>
      <c r="BU7" s="39">
        <v>112.81</v>
      </c>
      <c r="BV7" s="39">
        <v>113.88</v>
      </c>
      <c r="BW7" s="39">
        <v>114.14</v>
      </c>
      <c r="BX7" s="39">
        <v>112.83</v>
      </c>
      <c r="BY7" s="39">
        <v>112.84</v>
      </c>
      <c r="BZ7" s="39">
        <v>112.84</v>
      </c>
      <c r="CA7" s="39">
        <v>56.49</v>
      </c>
      <c r="CB7" s="39">
        <v>56.72</v>
      </c>
      <c r="CC7" s="39">
        <v>56.19</v>
      </c>
      <c r="CD7" s="39">
        <v>57.21</v>
      </c>
      <c r="CE7" s="39">
        <v>57.83</v>
      </c>
      <c r="CF7" s="39">
        <v>75.3</v>
      </c>
      <c r="CG7" s="39">
        <v>74.02</v>
      </c>
      <c r="CH7" s="39">
        <v>73.03</v>
      </c>
      <c r="CI7" s="39">
        <v>73.86</v>
      </c>
      <c r="CJ7" s="39">
        <v>73.849999999999994</v>
      </c>
      <c r="CK7" s="39">
        <v>73.849999999999994</v>
      </c>
      <c r="CL7" s="39">
        <v>65.27</v>
      </c>
      <c r="CM7" s="39">
        <v>64.91</v>
      </c>
      <c r="CN7" s="39">
        <v>64.88</v>
      </c>
      <c r="CO7" s="39">
        <v>65.16</v>
      </c>
      <c r="CP7" s="39">
        <v>65.510000000000005</v>
      </c>
      <c r="CQ7" s="39">
        <v>61.82</v>
      </c>
      <c r="CR7" s="39">
        <v>61.66</v>
      </c>
      <c r="CS7" s="39">
        <v>62.19</v>
      </c>
      <c r="CT7" s="39">
        <v>61.77</v>
      </c>
      <c r="CU7" s="39">
        <v>61.69</v>
      </c>
      <c r="CV7" s="39">
        <v>61.69</v>
      </c>
      <c r="CW7" s="39">
        <v>99.79</v>
      </c>
      <c r="CX7" s="39">
        <v>99.83</v>
      </c>
      <c r="CY7" s="39">
        <v>99.8</v>
      </c>
      <c r="CZ7" s="39">
        <v>99.81</v>
      </c>
      <c r="DA7" s="39">
        <v>99.81</v>
      </c>
      <c r="DB7" s="39">
        <v>100.03</v>
      </c>
      <c r="DC7" s="39">
        <v>100.05</v>
      </c>
      <c r="DD7" s="39">
        <v>100.05</v>
      </c>
      <c r="DE7" s="39">
        <v>100.08</v>
      </c>
      <c r="DF7" s="39">
        <v>100</v>
      </c>
      <c r="DG7" s="39">
        <v>100</v>
      </c>
      <c r="DH7" s="39">
        <v>54.07</v>
      </c>
      <c r="DI7" s="39">
        <v>55.49</v>
      </c>
      <c r="DJ7" s="39">
        <v>56.13</v>
      </c>
      <c r="DK7" s="39">
        <v>57.21</v>
      </c>
      <c r="DL7" s="39">
        <v>59.11</v>
      </c>
      <c r="DM7" s="39">
        <v>52.4</v>
      </c>
      <c r="DN7" s="39">
        <v>53.56</v>
      </c>
      <c r="DO7" s="39">
        <v>54.73</v>
      </c>
      <c r="DP7" s="39">
        <v>55.77</v>
      </c>
      <c r="DQ7" s="39">
        <v>56.48</v>
      </c>
      <c r="DR7" s="39">
        <v>56.48</v>
      </c>
      <c r="DS7" s="39">
        <v>27.1</v>
      </c>
      <c r="DT7" s="39">
        <v>27.86</v>
      </c>
      <c r="DU7" s="39">
        <v>28.03</v>
      </c>
      <c r="DV7" s="39">
        <v>29.27</v>
      </c>
      <c r="DW7" s="39">
        <v>29.37</v>
      </c>
      <c r="DX7" s="39">
        <v>18.05</v>
      </c>
      <c r="DY7" s="39">
        <v>19.440000000000001</v>
      </c>
      <c r="DZ7" s="39">
        <v>22.46</v>
      </c>
      <c r="EA7" s="39">
        <v>25.84</v>
      </c>
      <c r="EB7" s="39">
        <v>27.61</v>
      </c>
      <c r="EC7" s="39">
        <v>27.61</v>
      </c>
      <c r="ED7" s="39">
        <v>0.33</v>
      </c>
      <c r="EE7" s="39">
        <v>0.24</v>
      </c>
      <c r="EF7" s="39">
        <v>0.23</v>
      </c>
      <c r="EG7" s="39">
        <v>0.01</v>
      </c>
      <c r="EH7" s="39">
        <v>0</v>
      </c>
      <c r="EI7" s="39">
        <v>0.26</v>
      </c>
      <c r="EJ7" s="39">
        <v>0.24</v>
      </c>
      <c r="EK7" s="39">
        <v>0.27</v>
      </c>
      <c r="EL7" s="39">
        <v>0.24</v>
      </c>
      <c r="EM7" s="39">
        <v>0.2</v>
      </c>
      <c r="EN7" s="39">
        <v>0.2</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2021-01-27T02:43:07Z</cp:lastPrinted>
  <dcterms:created xsi:type="dcterms:W3CDTF">2020-12-04T02:05:36Z</dcterms:created>
  <dcterms:modified xsi:type="dcterms:W3CDTF">2021-01-27T02:53:13Z</dcterms:modified>
  <cp:category/>
</cp:coreProperties>
</file>