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19E590C-5FEE-469C-8448-8FCC558ADC9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<sst xmlns="http://schemas.openxmlformats.org/spreadsheetml/2006/main" count="3096" uniqueCount="1048">
  <si>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</si>
  <si>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</si>
  <si>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</si>
  <si>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</si>
  <si>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</si>
  <si>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</si>
  <si>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</si>
  <si>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</si>
  <si>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</si>
  <si>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</si>
  <si>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</si>
  <si>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</si>
  <si>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</si>
  <si>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</si>
  <si>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</si>
  <si>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</si>
  <si>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</si>
  <si>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</si>
  <si>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</si>
  <si>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</si>
  <si>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</si>
  <si>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</si>
  <si>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</si>
  <si>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</si>
  <si>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</si>
  <si>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</si>
  <si>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</si>
  <si>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</si>
  <si>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</si>
  <si>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</si>
  <si>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</si>
  <si>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</si>
  <si>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</si>
  <si>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</si>
  <si>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</si>
  <si>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</si>
  <si>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</si>
  <si>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</si>
  <si>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</si>
  <si>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</si>
  <si>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</si>
  <si>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</si>
  <si>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</si>
  <si>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</si>
  <si>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</si>
  <si>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</si>
  <si>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</si>
  <si>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</si>
  <si>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</si>
  <si>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</si>
  <si>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</si>
  <si>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</si>
  <si>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</si>
  <si>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</si>
  <si>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</si>
  <si>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</si>
  <si>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</si>
  <si>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</si>
  <si>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</si>
  <si>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</si>
  <si>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</si>
  <si>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</si>
  <si>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</si>
  <si>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</si>
  <si>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</si>
  <si>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</si>
  <si>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</si>
  <si>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</si>
  <si>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</si>
  <si>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</si>
  <si>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</si>
  <si>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</si>
  <si>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</si>
  <si>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</si>
  <si>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</si>
  <si>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</si>
  <si>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</si>
  <si>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</si>
  <si>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</si>
  <si>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</si>
  <si>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</si>
  <si>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</si>
  <si>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</si>
  <si>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</si>
  <si>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</si>
  <si>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</si>
  <si>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</si>
  <si>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</si>
  <si>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</si>
  <si>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</si>
  <si>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</si>
  <si>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</si>
  <si>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</si>
  <si>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</si>
  <si>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</si>
  <si>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</si>
  <si>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</si>
  <si>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</si>
  <si>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</si>
  <si>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</si>
  <si>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</si>
  <si>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</si>
  <si>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</si>
  <si>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</si>
  <si>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</si>
  <si>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</si>
  <si>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</si>
  <si>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</si>
  <si>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</si>
  <si>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</si>
  <si>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</si>
  <si>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</si>
  <si>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</si>
  <si>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</si>
  <si>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</si>
  <si>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</si>
  <si>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</si>
  <si>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</si>
  <si>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</si>
  <si>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</si>
  <si>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</si>
  <si>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</si>
  <si>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</si>
  <si>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</si>
  <si>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</si>
  <si>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</si>
  <si>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</si>
  <si>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</si>
  <si>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</si>
  <si>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</si>
  <si>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</si>
  <si>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</si>
  <si>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</si>
  <si>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</si>
  <si>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</si>
  <si>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</si>
  <si>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</si>
  <si>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</si>
  <si>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</si>
  <si>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</si>
  <si>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</si>
  <si>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</si>
  <si>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</si>
  <si>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</si>
  <si>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</si>
  <si>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</si>
  <si>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</si>
  <si>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</si>
  <si>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</si>
  <si>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</si>
  <si>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</si>
  <si>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</si>
  <si>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</si>
  <si>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</si>
  <si>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</si>
  <si>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</si>
  <si>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</si>
  <si>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</si>
  <si>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</si>
  <si>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</si>
  <si>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</si>
  <si>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</si>
  <si>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</si>
  <si>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</si>
  <si>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</si>
  <si>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</si>
  <si>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</si>
  <si>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</si>
  <si>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</si>
  <si>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</si>
  <si>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</si>
  <si>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</si>
  <si>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</si>
  <si>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</si>
  <si>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</si>
  <si>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</si>
  <si>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</si>
  <si>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</si>
  <si>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</si>
  <si>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</si>
  <si>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</si>
  <si>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</si>
  <si>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</si>
  <si>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</si>
  <si>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</si>
  <si>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</si>
  <si>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</si>
  <si>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</si>
  <si>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</si>
  <si>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</si>
  <si>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</si>
  <si>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</si>
  <si>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</si>
  <si>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</si>
  <si>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</si>
  <si>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</si>
  <si>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</si>
  <si>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</si>
  <si>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</si>
  <si>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</si>
  <si>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</si>
  <si>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</si>
  <si>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</si>
  <si>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</si>
  <si>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</si>
  <si>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</si>
  <si>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</si>
  <si>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</si>
  <si>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</si>
  <si>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</si>
  <si>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</si>
  <si>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</si>
  <si>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</si>
  <si>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</si>
  <si>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</si>
  <si>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</si>
  <si>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</si>
  <si>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</si>
  <si>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</si>
  <si>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</si>
  <si>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</si>
  <si>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</si>
  <si>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</si>
  <si>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</si>
  <si>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</si>
  <si>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</si>
  <si>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</si>
  <si>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</si>
  <si>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</si>
  <si>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</si>
  <si>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</si>
  <si>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</si>
  <si>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</si>
  <si>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</si>
  <si>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</si>
  <si>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</si>
  <si>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</si>
  <si>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</si>
  <si>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</si>
  <si>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</si>
  <si>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</si>
  <si>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</si>
  <si>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</si>
  <si>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</si>
  <si>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</si>
  <si>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</si>
  <si>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</si>
  <si>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</si>
  <si>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</si>
  <si>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</si>
  <si>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</si>
  <si>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</si>
  <si>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</si>
  <si>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</si>
  <si>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</si>
  <si>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</si>
  <si>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</si>
  <si>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</si>
  <si>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</si>
  <si>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</si>
  <si>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</si>
  <si>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</si>
  <si>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</si>
  <si>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</si>
  <si>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</si>
  <si>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</si>
  <si>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</si>
  <si>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</si>
  <si>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</si>
  <si>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</si>
  <si>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</si>
  <si>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</si>
  <si>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</si>
  <si>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</si>
  <si>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</si>
  <si>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</si>
  <si>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</si>
  <si>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</si>
  <si>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</si>
  <si>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</si>
  <si>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</si>
  <si>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</si>
  <si>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</si>
  <si>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</si>
  <si>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</si>
  <si>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</si>
  <si>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</si>
  <si>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</si>
  <si>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</si>
  <si>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</si>
  <si>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</si>
  <si>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</si>
  <si>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</si>
  <si>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</si>
  <si>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</si>
  <si>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</si>
  <si>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</si>
  <si>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</si>
  <si>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</si>
  <si>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</si>
  <si>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</si>
  <si>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</si>
  <si>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</si>
  <si>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</si>
  <si>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</si>
  <si>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</si>
  <si>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</si>
  <si>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</si>
  <si>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</si>
  <si>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</si>
  <si>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</si>
  <si>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</si>
  <si>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</si>
  <si>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</si>
  <si>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</si>
  <si>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</si>
  <si>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</si>
  <si>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</si>
  <si>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</si>
  <si>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</si>
  <si>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</si>
  <si>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</si>
  <si>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</si>
  <si>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</si>
  <si>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</si>
  <si>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</si>
  <si>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</si>
  <si>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</si>
  <si>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</si>
  <si>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</si>
  <si>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</si>
  <si>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</si>
  <si>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</si>
  <si>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</si>
  <si>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</si>
  <si>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</si>
  <si>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</si>
  <si>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</si>
  <si>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</si>
  <si>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</si>
  <si>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</si>
  <si>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</si>
  <si>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</si>
  <si>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</si>
  <si>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</si>
  <si>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</si>
  <si>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</si>
  <si>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</si>
  <si>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</si>
  <si>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</si>
  <si>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</si>
  <si>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</si>
  <si>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</si>
  <si>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</si>
  <si>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</si>
  <si>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</si>
  <si>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</si>
  <si>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</si>
  <si>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</si>
  <si>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</si>
  <si>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</si>
  <si>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</si>
  <si>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</si>
  <si>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</si>
  <si>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</si>
  <si>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</si>
  <si>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</si>
  <si>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</si>
  <si>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</si>
  <si>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</si>
  <si>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</si>
  <si>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</si>
  <si>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</si>
  <si>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</si>
  <si>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</si>
  <si>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</si>
  <si>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</si>
  <si>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</si>
  <si>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</si>
  <si>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</si>
  <si>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</si>
  <si>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</si>
  <si>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</si>
  <si>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</si>
  <si>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</si>
  <si>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</si>
  <si>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</si>
  <si>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</si>
  <si>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</si>
  <si>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</si>
  <si>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</si>
  <si>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</si>
  <si>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</si>
  <si>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</si>
  <si>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</si>
  <si>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</si>
  <si>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</si>
  <si>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</si>
  <si>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</si>
  <si>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</si>
  <si>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</si>
  <si>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</si>
  <si>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</si>
  <si>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</si>
  <si>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</si>
  <si>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</si>
  <si>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</si>
  <si>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</si>
  <si>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</si>
  <si>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</si>
  <si>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</si>
  <si>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</si>
  <si>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</si>
  <si>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</si>
  <si>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</si>
  <si>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</si>
  <si>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</si>
  <si>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</si>
  <si>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</si>
  <si>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</si>
  <si>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</si>
  <si>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</si>
  <si>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</si>
  <si>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</si>
  <si>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</si>
  <si>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</si>
  <si>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</si>
  <si>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</si>
  <si>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</si>
  <si>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</si>
  <si>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</si>
  <si>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</si>
  <si>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</si>
  <si>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</si>
  <si>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</si>
  <si>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</si>
  <si>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</si>
  <si>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</si>
  <si>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</si>
  <si>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</si>
  <si>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</si>
  <si>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</si>
  <si>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</si>
  <si>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</si>
  <si>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</si>
  <si>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</si>
  <si>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</si>
  <si>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</si>
  <si>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</si>
  <si>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</si>
  <si>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</si>
  <si>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</si>
  <si>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</si>
  <si>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</si>
  <si>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</si>
  <si>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</si>
  <si>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</si>
  <si>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</si>
  <si>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</si>
  <si>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</si>
  <si>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</si>
  <si>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</si>
  <si>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</si>
  <si>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</si>
  <si>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</si>
  <si>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</si>
  <si>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</si>
  <si>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</si>
  <si>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</si>
  <si>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</si>
  <si>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</si>
  <si>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</si>
  <si>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</si>
  <si>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</si>
  <si>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</si>
  <si>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</si>
  <si>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</si>
  <si>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</si>
  <si>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</si>
  <si>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</si>
  <si>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</si>
  <si>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</si>
  <si>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</si>
  <si>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</si>
  <si>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</si>
  <si>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</si>
  <si>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</si>
  <si>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</si>
  <si>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</si>
  <si>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</si>
  <si>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</si>
  <si>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</si>
  <si>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</si>
  <si>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</si>
  <si>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</si>
  <si>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</si>
  <si>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</si>
  <si>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</si>
  <si>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</si>
  <si>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</si>
  <si>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</si>
  <si>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</si>
  <si>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</si>
  <si>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</si>
  <si>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</si>
  <si>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</si>
  <si>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</si>
  <si>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</si>
  <si>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</si>
  <si>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</si>
  <si>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</si>
  <si>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</si>
  <si>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</si>
  <si>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</si>
  <si>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</si>
  <si>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</si>
  <si>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</si>
  <si>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</si>
  <si>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</si>
  <si>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</si>
  <si>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</si>
  <si>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</si>
  <si>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</si>
  <si>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</si>
  <si>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</si>
  <si>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</si>
  <si>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</si>
  <si>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</si>
  <si>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</si>
  <si>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</si>
  <si>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</si>
  <si>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</si>
  <si>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</si>
  <si>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</si>
  <si>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</si>
  <si>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</si>
  <si>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</si>
  <si>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</si>
  <si>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</si>
  <si>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</si>
  <si>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</si>
  <si>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</si>
  <si>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</si>
  <si>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</si>
  <si>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</si>
  <si>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</si>
  <si>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</si>
  <si>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</si>
  <si>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</si>
  <si>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</si>
  <si>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</si>
  <si>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</si>
  <si>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</si>
  <si>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</si>
  <si>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</si>
  <si>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</si>
  <si>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</si>
  <si>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</si>
  <si>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</si>
  <si>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</si>
  <si>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</si>
  <si>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</si>
  <si>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</si>
  <si>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</si>
  <si>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</si>
  <si>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</si>
  <si>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</si>
  <si>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</si>
  <si>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</si>
  <si>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</si>
  <si>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</si>
  <si>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</si>
  <si>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</si>
  <si>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</si>
  <si>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</si>
  <si>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</si>
  <si>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</si>
  <si>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</si>
  <si>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</si>
  <si>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</si>
  <si>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</si>
  <si>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</si>
  <si>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</si>
  <si>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</si>
  <si>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</si>
  <si>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</si>
  <si>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</si>
  <si>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</si>
  <si>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</si>
  <si>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</si>
  <si>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</si>
  <si>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</si>
  <si>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</si>
  <si>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</si>
  <si>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</si>
  <si>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</si>
  <si>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</si>
  <si>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</si>
  <si>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</si>
  <si>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</si>
  <si>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</si>
  <si>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</si>
  <si>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</si>
  <si>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</si>
  <si>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</si>
  <si>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</si>
  <si>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</si>
  <si>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</si>
  <si>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</si>
  <si>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</si>
  <si>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</si>
  <si>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</si>
  <si>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</si>
  <si>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</si>
  <si>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</si>
  <si>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</si>
  <si>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</si>
  <si>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</si>
  <si>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</si>
  <si>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</si>
  <si>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</si>
  <si>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</si>
  <si>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</si>
  <si>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</si>
  <si>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</si>
  <si>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</si>
  <si>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</si>
  <si>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</si>
  <si>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</si>
  <si>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</si>
  <si>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</si>
  <si>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</si>
  <si>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</si>
  <si>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</si>
  <si>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</si>
  <si>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</si>
  <si>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</si>
  <si>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</si>
  <si>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</si>
  <si>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</si>
  <si>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</si>
  <si>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</si>
  <si>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</si>
  <si>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</si>
  <si>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</si>
  <si>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</si>
  <si>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</si>
  <si>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</si>
  <si>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</si>
  <si>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</si>
  <si>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</si>
  <si>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</si>
  <si>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</si>
  <si>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</si>
  <si>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</si>
  <si>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</si>
  <si>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</si>
  <si>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</si>
  <si>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</si>
  <si>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</si>
  <si>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</si>
  <si>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</si>
  <si>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</si>
  <si>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</si>
  <si>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</si>
  <si>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</si>
  <si>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</si>
  <si>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</si>
  <si>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</si>
  <si>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</si>
  <si>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</si>
  <si>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</si>
  <si>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</si>
  <si>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</si>
  <si>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</si>
  <si>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</si>
  <si>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</si>
  <si>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</si>
  <si>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</si>
  <si>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</si>
  <si>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</si>
  <si>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</si>
  <si>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</si>
  <si>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</si>
  <si>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</si>
  <si>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</si>
  <si>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</si>
  <si>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</si>
  <si>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</si>
  <si>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</si>
  <si>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</si>
  <si>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</si>
  <si>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</si>
  <si>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</si>
  <si>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</si>
  <si>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</si>
  <si>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</si>
  <si>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</si>
  <si>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</si>
  <si>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</si>
  <si>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</si>
  <si>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</si>
  <si>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</si>
  <si>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</si>
  <si>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</si>
  <si>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</si>
  <si>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</si>
  <si>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</si>
  <si>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</si>
  <si>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</si>
  <si>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</si>
  <si>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</si>
  <si>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</si>
  <si>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</si>
  <si>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</si>
  <si>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</si>
  <si>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</si>
  <si>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</si>
  <si>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</si>
  <si>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</si>
  <si>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</si>
  <si>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</si>
  <si>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</si>
  <si>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</si>
  <si>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</si>
  <si>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</si>
  <si>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</si>
  <si>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</si>
  <si>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</si>
  <si>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</si>
  <si>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</si>
  <si>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</si>
  <si>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</si>
  <si>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</si>
  <si>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</si>
  <si>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</si>
  <si>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</si>
  <si>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</si>
  <si>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</si>
  <si>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</si>
  <si>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</si>
  <si>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</si>
  <si>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</si>
  <si>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</si>
  <si>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</si>
  <si>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</si>
  <si>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</si>
  <si>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</si>
  <si>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</si>
  <si>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</si>
  <si>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</si>
  <si>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</si>
  <si>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</si>
  <si>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</si>
  <si>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</si>
  <si>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</si>
  <si>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</si>
  <si>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</si>
  <si>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</si>
  <si>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</si>
  <si>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</si>
  <si>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</si>
  <si>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</si>
  <si>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</si>
  <si>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</si>
  <si>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</si>
  <si>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</si>
  <si>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</si>
  <si>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</si>
  <si>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</si>
  <si>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</si>
  <si>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</si>
  <si>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</si>
  <si>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</si>
  <si>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</si>
  <si>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</si>
  <si>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</si>
  <si>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</si>
  <si>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</si>
  <si>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</si>
  <si>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</si>
  <si>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</si>
  <si>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</si>
  <si>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</si>
  <si>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</si>
  <si>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</si>
  <si>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</si>
  <si>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</si>
  <si>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</si>
  <si>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</si>
  <si>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</si>
  <si>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</si>
  <si>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</si>
  <si>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</si>
  <si>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</si>
  <si>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</si>
  <si>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</si>
  <si>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</si>
  <si>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</si>
  <si>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</si>
  <si>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</si>
  <si>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</si>
  <si>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</si>
  <si>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</si>
  <si>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</si>
  <si>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</si>
  <si>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</si>
  <si>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</si>
  <si>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</si>
  <si>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</si>
  <si>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</si>
  <si>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</si>
  <si>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</si>
  <si>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</si>
  <si>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</si>
  <si>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</si>
  <si>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</si>
  <si>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</si>
  <si>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</si>
  <si>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</si>
  <si>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</si>
  <si>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</si>
  <si>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</si>
  <si>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</si>
  <si>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</si>
  <si>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</si>
  <si>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</si>
  <si>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</si>
  <si>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</si>
  <si>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</si>
  <si>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</si>
  <si>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</si>
  <si>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</si>
  <si>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</si>
  <si>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</si>
  <si>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</si>
  <si>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</si>
  <si>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</si>
  <si>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</si>
  <si>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</si>
  <si>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</si>
  <si>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</si>
  <si>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</si>
  <si>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</si>
  <si>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</si>
  <si>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</si>
  <si>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</si>
  <si>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</si>
  <si>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</si>
  <si>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</si>
  <si>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</si>
  <si>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</si>
  <si>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</si>
  <si>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</si>
  <si>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</si>
  <si>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</si>
  <si>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</si>
  <si>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</si>
  <si>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</si>
  <si>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</si>
  <si>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</si>
  <si>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</si>
  <si>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</si>
  <si>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</si>
  <si>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</si>
  <si>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</si>
  <si>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</si>
  <si>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</si>
  <si>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</si>
  <si>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</si>
  <si>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</si>
  <si>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</si>
  <si>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</si>
  <si>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</si>
  <si>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</si>
  <si>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</si>
  <si>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</si>
  <si>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</si>
  <si>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</si>
  <si>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</si>
  <si>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</si>
  <si>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</si>
  <si>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</si>
  <si>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</si>
  <si>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</si>
  <si>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</si>
  <si>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</si>
  <si>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</si>
  <si>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</si>
  <si>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</si>
  <si>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</si>
  <si>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</si>
  <si>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</si>
  <si>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</si>
  <si>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</si>
  <si>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</si>
  <si>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</si>
  <si>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</si>
  <si>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</si>
  <si>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</si>
  <si>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</si>
  <si>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</si>
  <si>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</si>
  <si>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</si>
  <si>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</si>
  <si>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</si>
  <si>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</si>
  <si>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</si>
  <si>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</si>
  <si>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</si>
  <si>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</si>
  <si>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</si>
  <si>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</si>
  <si>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</si>
  <si>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</si>
  <si>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</si>
  <si>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</si>
  <si>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</si>
  <si>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</si>
  <si>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</si>
  <si>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</si>
  <si>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</si>
  <si>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</si>
  <si>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</si>
  <si>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</si>
  <si>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</si>
  <si>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</si>
  <si>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</si>
  <si>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</si>
  <si>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</si>
  <si>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</si>
  <si>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</si>
  <si>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</si>
  <si>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</si>
  <si>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</si>
  <si>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</si>
  <si>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</si>
  <si>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</si>
  <si>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</si>
  <si>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</si>
  <si>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</si>
  <si>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</si>
  <si>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</si>
  <si>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</si>
  <si>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</si>
  <si>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</si>
  <si>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</si>
  <si>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</si>
  <si>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</si>
  <si>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</si>
  <si>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</si>
  <si>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</si>
  <si>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</si>
  <si>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</si>
  <si>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</si>
  <si>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</si>
  <si>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</si>
  <si>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</si>
  <si>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</si>
  <si>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</si>
  <si>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</si>
  <si>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</si>
  <si>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</si>
  <si>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</si>
  <si>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</si>
  <si>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</si>
  <si>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</si>
  <si>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</si>
  <si>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</si>
  <si>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</si>
  <si>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</si>
  <si>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</si>
  <si>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</si>
  <si>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</si>
  <si>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</si>
  <si>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</si>
  <si>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</si>
  <si>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</si>
  <si>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</si>
  <si>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</si>
  <si>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</si>
  <si>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</si>
  <si>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</si>
  <si>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</si>
  <si>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</si>
  <si>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</si>
  <si>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</si>
  <si>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</si>
  <si>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</si>
  <si>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</si>
  <si>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</si>
  <si>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</si>
  <si>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</si>
  <si>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</si>
  <si>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</si>
  <si>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</si>
  <si>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</si>
  <si>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</si>
  <si>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</si>
  <si>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</si>
  <si>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</si>
  <si>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</si>
  <si>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</si>
  <si>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</si>
  <si>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</si>
  <si>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</si>
  <si>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</si>
  <si>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</si>
  <si>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</si>
  <si>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</si>
  <si>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</si>
  <si>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</si>
  <si>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</si>
  <si>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</si>
  <si>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</si>
  <si>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</si>
  <si>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</si>
  <si>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</si>
  <si>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</si>
  <si>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</si>
  <si>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</si>
  <si>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</si>
  <si>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</si>
  <si>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</si>
  <si>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</si>
  <si>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</si>
  <si>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</si>
  <si>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</si>
  <si>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</si>
  <si>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</si>
  <si>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</si>
  <si>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</si>
  <si>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</si>
  <si>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</si>
  <si>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</si>
  <si>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</si>
  <si>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</si>
  <si>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医療法人社団明雄会北所沢病院</t>
    <phoneticPr fontId="3"/>
  </si>
  <si>
    <t>〒359-0001 所沢市大字下富字柳野１２７０－９</t>
    <phoneticPr fontId="3"/>
  </si>
  <si>
    <t>〇</t>
  </si>
  <si>
    <t>医療法人</t>
  </si>
  <si>
    <t>内科</t>
  </si>
  <si>
    <t>療養病棟入院料１</t>
  </si>
  <si>
    <t>ＤＰＣ病院ではない</t>
  </si>
  <si>
    <t>-</t>
    <phoneticPr fontId="3"/>
  </si>
  <si>
    <t>療養病棟-1</t>
  </si>
  <si>
    <t>慢性期機能</t>
  </si>
  <si>
    <t>療養病棟-2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</si>
</sst>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43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96</v>
      </c>
      <c r="K103" s="237" t="str">
        <f t="shared" si="1"/>
        <v/>
      </c>
      <c r="L103" s="258">
        <v>54</v>
      </c>
      <c r="M103" s="258">
        <v>42</v>
      </c>
    </row>
    <row r="104" spans="1:22" s="83" customFormat="1" ht="34.5" customHeight="1">
      <c r="A104" s="244" t="s">
        <v>614</v>
      </c>
      <c r="B104" s="84"/>
      <c r="C104" s="396"/>
      <c r="D104" s="397"/>
      <c r="E104" s="428"/>
      <c r="F104" s="429"/>
      <c r="G104" s="320" t="s">
        <v>47</v>
      </c>
      <c r="H104" s="322"/>
      <c r="I104" s="420"/>
      <c r="J104" s="256">
        <f t="shared" si="0"/>
        <v>96</v>
      </c>
      <c r="K104" s="237" t="str">
        <f t="shared" si="1"/>
        <v/>
      </c>
      <c r="L104" s="258">
        <v>54</v>
      </c>
      <c r="M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96</v>
      </c>
      <c r="K106" s="237" t="str">
        <f t="shared" si="1"/>
        <v/>
      </c>
      <c r="L106" s="258">
        <v>54</v>
      </c>
      <c r="M106" s="258">
        <v>42</v>
      </c>
    </row>
    <row r="107" spans="1:22" s="83" customFormat="1" ht="34.5" customHeight="1">
      <c r="A107" s="244" t="s">
        <v>614</v>
      </c>
      <c r="B107" s="84"/>
      <c r="C107" s="396"/>
      <c r="D107" s="397"/>
      <c r="E107" s="428"/>
      <c r="F107" s="429"/>
      <c r="G107" s="320" t="s">
        <v>47</v>
      </c>
      <c r="H107" s="322"/>
      <c r="I107" s="420"/>
      <c r="J107" s="256">
        <f t="shared" si="0"/>
        <v>96</v>
      </c>
      <c r="K107" s="237" t="str">
        <f t="shared" si="1"/>
        <v/>
      </c>
      <c r="L107" s="258">
        <v>54</v>
      </c>
      <c r="M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96</v>
      </c>
      <c r="K109" s="237" t="str">
        <f t="shared" si="1"/>
        <v/>
      </c>
      <c r="L109" s="258">
        <v>54</v>
      </c>
      <c r="M109" s="258">
        <v>42</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row>
    <row r="132" spans="1:22" s="83" customFormat="1" ht="34.5" customHeight="1">
      <c r="A132" s="244" t="s">
        <v>621</v>
      </c>
      <c r="B132" s="84"/>
      <c r="C132" s="295"/>
      <c r="D132" s="297"/>
      <c r="E132" s="320" t="s">
        <v>58</v>
      </c>
      <c r="F132" s="321"/>
      <c r="G132" s="321"/>
      <c r="H132" s="322"/>
      <c r="I132" s="389"/>
      <c r="J132" s="101"/>
      <c r="K132" s="102"/>
      <c r="L132" s="82">
        <v>54</v>
      </c>
      <c r="M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100</v>
      </c>
      <c r="K157" s="264" t="str">
        <f t="shared" si="3"/>
        <v/>
      </c>
      <c r="L157" s="117">
        <v>57</v>
      </c>
      <c r="M157" s="117">
        <v>43</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13</v>
      </c>
      <c r="K269" s="81" t="str">
        <f t="shared" si="8"/>
        <v/>
      </c>
      <c r="L269" s="147">
        <v>8</v>
      </c>
      <c r="M269" s="147">
        <v>5</v>
      </c>
    </row>
    <row r="270" spans="1:22" s="83" customFormat="1" ht="34.5" customHeight="1">
      <c r="A270" s="249" t="s">
        <v>725</v>
      </c>
      <c r="B270" s="120"/>
      <c r="C270" s="371"/>
      <c r="D270" s="371"/>
      <c r="E270" s="371"/>
      <c r="F270" s="371"/>
      <c r="G270" s="371" t="s">
        <v>148</v>
      </c>
      <c r="H270" s="371"/>
      <c r="I270" s="404"/>
      <c r="J270" s="266">
        <f t="shared" si="9"/>
        <v>4.8</v>
      </c>
      <c r="K270" s="81" t="str">
        <f t="shared" si="8"/>
        <v/>
      </c>
      <c r="L270" s="148">
        <v>3</v>
      </c>
      <c r="M270" s="148">
        <v>1.8</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5</v>
      </c>
      <c r="M271" s="147">
        <v>6</v>
      </c>
    </row>
    <row r="272" spans="1:22" s="83" customFormat="1" ht="34.5" customHeight="1">
      <c r="A272" s="249" t="s">
        <v>726</v>
      </c>
      <c r="B272" s="120"/>
      <c r="C272" s="372"/>
      <c r="D272" s="372"/>
      <c r="E272" s="372"/>
      <c r="F272" s="372"/>
      <c r="G272" s="371" t="s">
        <v>148</v>
      </c>
      <c r="H272" s="371"/>
      <c r="I272" s="404"/>
      <c r="J272" s="266">
        <f t="shared" si="9"/>
        <v>2.2000000000000002</v>
      </c>
      <c r="K272" s="81" t="str">
        <f t="shared" si="8"/>
        <v/>
      </c>
      <c r="L272" s="148">
        <v>2.2000000000000002</v>
      </c>
      <c r="M272" s="148">
        <v>0</v>
      </c>
    </row>
    <row r="273" spans="1:13" s="83" customFormat="1" ht="34.5" customHeight="1">
      <c r="A273" s="249" t="s">
        <v>727</v>
      </c>
      <c r="B273" s="120"/>
      <c r="C273" s="371" t="s">
        <v>152</v>
      </c>
      <c r="D273" s="372"/>
      <c r="E273" s="372"/>
      <c r="F273" s="372"/>
      <c r="G273" s="371" t="s">
        <v>146</v>
      </c>
      <c r="H273" s="371"/>
      <c r="I273" s="404"/>
      <c r="J273" s="266">
        <f t="shared" si="9"/>
        <v>21</v>
      </c>
      <c r="K273" s="81" t="str">
        <f t="shared" si="8"/>
        <v/>
      </c>
      <c r="L273" s="147">
        <v>12</v>
      </c>
      <c r="M273" s="147">
        <v>9</v>
      </c>
    </row>
    <row r="274" spans="1:13" s="83" customFormat="1" ht="34.5" customHeight="1">
      <c r="A274" s="249" t="s">
        <v>727</v>
      </c>
      <c r="B274" s="120"/>
      <c r="C274" s="372"/>
      <c r="D274" s="372"/>
      <c r="E274" s="372"/>
      <c r="F274" s="372"/>
      <c r="G274" s="371" t="s">
        <v>148</v>
      </c>
      <c r="H274" s="371"/>
      <c r="I274" s="404"/>
      <c r="J274" s="266">
        <f t="shared" si="9"/>
        <v>5.0999999999999996</v>
      </c>
      <c r="K274" s="81" t="str">
        <f t="shared" si="8"/>
        <v/>
      </c>
      <c r="L274" s="148">
        <v>3</v>
      </c>
      <c r="M274" s="148">
        <v>2.1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0.9</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92</v>
      </c>
      <c r="K392" s="81" t="str">
        <f t="shared" ref="K392:K397" si="12">IF(OR(COUNTIF(L392:M392,"未確認")&gt;0,COUNTIF(L392:M392,"~*")&gt;0),"※","")</f>
        <v/>
      </c>
      <c r="L392" s="147">
        <v>51</v>
      </c>
      <c r="M392" s="147">
        <v>41</v>
      </c>
    </row>
    <row r="393" spans="1:22" s="83" customFormat="1" ht="34.5" customHeight="1">
      <c r="A393" s="249" t="s">
        <v>773</v>
      </c>
      <c r="B393" s="84"/>
      <c r="C393" s="370"/>
      <c r="D393" s="380"/>
      <c r="E393" s="320" t="s">
        <v>224</v>
      </c>
      <c r="F393" s="321"/>
      <c r="G393" s="321"/>
      <c r="H393" s="322"/>
      <c r="I393" s="343"/>
      <c r="J393" s="140">
        <f t="shared" si="11"/>
        <v>92</v>
      </c>
      <c r="K393" s="81" t="str">
        <f t="shared" si="12"/>
        <v/>
      </c>
      <c r="L393" s="147">
        <v>51</v>
      </c>
      <c r="M393" s="147">
        <v>41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33871</v>
      </c>
      <c r="K396" s="81" t="str">
        <f t="shared" si="12"/>
        <v/>
      </c>
      <c r="L396" s="147">
        <v>19117</v>
      </c>
      <c r="M396" s="147">
        <v>14754</v>
      </c>
    </row>
    <row r="397" spans="1:22" s="83" customFormat="1" ht="34.5" customHeight="1">
      <c r="A397" s="250" t="s">
        <v>777</v>
      </c>
      <c r="B397" s="119"/>
      <c r="C397" s="370"/>
      <c r="D397" s="320" t="s">
        <v>228</v>
      </c>
      <c r="E397" s="321"/>
      <c r="F397" s="321"/>
      <c r="G397" s="321"/>
      <c r="H397" s="322"/>
      <c r="I397" s="344"/>
      <c r="J397" s="140">
        <f t="shared" si="11"/>
        <v>90</v>
      </c>
      <c r="K397" s="81" t="str">
        <f t="shared" si="12"/>
        <v/>
      </c>
      <c r="L397" s="147">
        <v>49</v>
      </c>
      <c r="M397" s="147">
        <v>41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92</v>
      </c>
      <c r="K405" s="81" t="str">
        <f t="shared" ref="K405:K422" si="14">IF(OR(COUNTIF(L405:M405,"未確認")&gt;0,COUNTIF(L405:M405,"~*")&gt;0),"※","")</f>
        <v/>
      </c>
      <c r="L405" s="147">
        <v>51</v>
      </c>
      <c r="M405" s="147">
        <v>41</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86</v>
      </c>
      <c r="K408" s="81" t="str">
        <f t="shared" si="14"/>
        <v/>
      </c>
      <c r="L408" s="147">
        <v>48</v>
      </c>
      <c r="M408" s="147">
        <v>38</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2</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row>
    <row r="413" spans="1:22" s="83" customFormat="1" ht="34.5" customHeight="1">
      <c r="A413" s="251" t="s">
        <v>786</v>
      </c>
      <c r="B413" s="119"/>
      <c r="C413" s="369"/>
      <c r="D413" s="320" t="s">
        <v>251</v>
      </c>
      <c r="E413" s="321"/>
      <c r="F413" s="321"/>
      <c r="G413" s="321"/>
      <c r="H413" s="322"/>
      <c r="I413" s="361"/>
      <c r="J413" s="140">
        <f t="shared" si="13"/>
        <v>90</v>
      </c>
      <c r="K413" s="81" t="str">
        <f t="shared" si="14"/>
        <v/>
      </c>
      <c r="L413" s="147">
        <v>49</v>
      </c>
      <c r="M413" s="147">
        <v>41</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2</v>
      </c>
      <c r="K415" s="81" t="str">
        <f t="shared" si="14"/>
        <v/>
      </c>
      <c r="L415" s="147">
        <v>2</v>
      </c>
      <c r="M415" s="147">
        <v>0</v>
      </c>
    </row>
    <row r="416" spans="1:22" s="83" customFormat="1" ht="34.5" customHeight="1">
      <c r="A416" s="251" t="s">
        <v>789</v>
      </c>
      <c r="B416" s="119"/>
      <c r="C416" s="369"/>
      <c r="D416" s="369"/>
      <c r="E416" s="320" t="s">
        <v>243</v>
      </c>
      <c r="F416" s="321"/>
      <c r="G416" s="321"/>
      <c r="H416" s="322"/>
      <c r="I416" s="361"/>
      <c r="J416" s="140">
        <f t="shared" si="13"/>
        <v>11</v>
      </c>
      <c r="K416" s="81" t="str">
        <f t="shared" si="14"/>
        <v/>
      </c>
      <c r="L416" s="147">
        <v>5</v>
      </c>
      <c r="M416" s="147">
        <v>6</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2</v>
      </c>
      <c r="M417" s="147">
        <v>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2</v>
      </c>
    </row>
    <row r="421" spans="1:22" s="83" customFormat="1" ht="34.5" customHeight="1">
      <c r="A421" s="251" t="s">
        <v>794</v>
      </c>
      <c r="B421" s="119"/>
      <c r="C421" s="369"/>
      <c r="D421" s="369"/>
      <c r="E421" s="320" t="s">
        <v>247</v>
      </c>
      <c r="F421" s="321"/>
      <c r="G421" s="321"/>
      <c r="H421" s="322"/>
      <c r="I421" s="361"/>
      <c r="J421" s="140">
        <f t="shared" si="13"/>
        <v>71</v>
      </c>
      <c r="K421" s="81" t="str">
        <f t="shared" si="14"/>
        <v/>
      </c>
      <c r="L421" s="147">
        <v>40</v>
      </c>
      <c r="M421" s="147">
        <v>31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90</v>
      </c>
      <c r="K430" s="193" t="str">
        <f>IF(OR(COUNTIF(L430:M430,"未確認")&gt;0,COUNTIF(L430:M430,"~*")&gt;0),"※","")</f>
        <v/>
      </c>
      <c r="L430" s="147">
        <v>49</v>
      </c>
      <c r="M430" s="147">
        <v>41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90</v>
      </c>
      <c r="K433" s="193" t="str">
        <f>IF(OR(COUNTIF(L433:M433,"未確認")&gt;0,COUNTIF(L433:M433,"~*")&gt;0),"※","")</f>
        <v/>
      </c>
      <c r="L433" s="147">
        <v>49</v>
      </c>
      <c r="M433" s="147">
        <v>41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66</v>
      </c>
      <c r="K535" s="201" t="str">
        <f t="shared" si="23"/>
        <v/>
      </c>
      <c r="L535" s="117">
        <v>47</v>
      </c>
      <c r="M535" s="117">
        <v>19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73</v>
      </c>
      <c r="K646" s="201" t="str">
        <f t="shared" ref="K646:K660" si="33">IF(OR(COUNTIF(L646:M646,"未確認")&gt;0,COUNTIF(L646:M646,"*")&gt;0),"※","")</f>
        <v/>
      </c>
      <c r="L646" s="117">
        <v>39</v>
      </c>
      <c r="M646" s="117">
        <v>34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61</v>
      </c>
      <c r="K648" s="201" t="str">
        <f t="shared" si="33"/>
        <v/>
      </c>
      <c r="L648" s="117">
        <v>30</v>
      </c>
      <c r="M648" s="117">
        <v>31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82</v>
      </c>
      <c r="K683" s="201" t="str">
        <f>IF(OR(COUNTIF(L683:M683,"未確認")&gt;0,COUNTIF(L683:M683,"*")&gt;0),"※","")</f>
        <v/>
      </c>
      <c r="L683" s="117">
        <v>44</v>
      </c>
      <c r="M683" s="117">
        <v>38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t="str">
        <f>IF(SUM(L685:M685)=0,IF(COUNTIF(L685:M685,"未確認")&gt;0,"未確認",IF(COUNTIF(L685:M685,"~*")&gt;0,"*",SUM(L685:M685))),SUM(L685:M685))</f>
        <v>*</v>
      </c>
      <c r="K685" s="201" t="str">
        <f>IF(OR(COUNTIF(L685:M685,"未確認")&gt;0,COUNTIF(L685:M685,"*")&gt;0),"※","")</f>
        <v>※</v>
      </c>
      <c r="L685" s="117">
        <v>0</v>
      </c>
      <c r="M685" s="117" t="s">
        <v>541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FE32869-61C0-4A4E-ACF4-11E4CF41CE9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2019-12-23T00:31:08Z</dcterms:modified>
</cp:coreProperties>
</file>