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BA8F483-C302-4412-9EBA-D60D0A73ECC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<sst xmlns="http://schemas.openxmlformats.org/spreadsheetml/2006/main" count="3226" uniqueCount="1055">
  <si>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</si>
  <si>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</si>
  <si>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</si>
  <si>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</si>
  <si>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</si>
  <si>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</si>
  <si>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</si>
  <si>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</si>
  <si>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</si>
  <si>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</si>
  <si>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</si>
  <si>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</si>
  <si>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</si>
  <si>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</si>
  <si>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</si>
  <si>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</si>
  <si>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</si>
  <si>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</si>
  <si>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</si>
  <si>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</si>
  <si>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</si>
  <si>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</si>
  <si>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</si>
  <si>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</si>
  <si>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</si>
  <si>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</si>
  <si>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</si>
  <si>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</si>
  <si>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</si>
  <si>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</si>
  <si>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</si>
  <si>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</si>
  <si>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</si>
  <si>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</si>
  <si>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</si>
  <si>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</si>
  <si>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</si>
  <si>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</si>
  <si>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</si>
  <si>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</si>
  <si>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</si>
  <si>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</si>
  <si>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</si>
  <si>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</si>
  <si>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</si>
  <si>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</si>
  <si>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</si>
  <si>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</si>
  <si>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</si>
  <si>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</si>
  <si>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</si>
  <si>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</si>
  <si>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</si>
  <si>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</si>
  <si>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</si>
  <si>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</si>
  <si>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</si>
  <si>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</si>
  <si>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</si>
  <si>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</si>
  <si>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</si>
  <si>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</si>
  <si>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</si>
  <si>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</si>
  <si>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</si>
  <si>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</si>
  <si>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</si>
  <si>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</si>
  <si>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</si>
  <si>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</si>
  <si>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</si>
  <si>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</si>
  <si>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</si>
  <si>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</si>
  <si>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</si>
  <si>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</si>
  <si>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</si>
  <si>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</si>
  <si>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</si>
  <si>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</si>
  <si>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</si>
  <si>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</si>
  <si>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</si>
  <si>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</si>
  <si>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</si>
  <si>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</si>
  <si>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</si>
  <si>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</si>
  <si>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</si>
  <si>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</si>
  <si>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</si>
  <si>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</si>
  <si>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</si>
  <si>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</si>
  <si>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</si>
  <si>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</si>
  <si>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</si>
  <si>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</si>
  <si>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</si>
  <si>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</si>
  <si>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</si>
  <si>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</si>
  <si>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</si>
  <si>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</si>
  <si>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</si>
  <si>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</si>
  <si>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</si>
  <si>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</si>
  <si>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</si>
  <si>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</si>
  <si>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</si>
  <si>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</si>
  <si>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</si>
  <si>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</si>
  <si>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</si>
  <si>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</si>
  <si>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</si>
  <si>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</si>
  <si>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</si>
  <si>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</si>
  <si>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</si>
  <si>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</si>
  <si>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</si>
  <si>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</si>
  <si>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</si>
  <si>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</si>
  <si>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</si>
  <si>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</si>
  <si>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</si>
  <si>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</si>
  <si>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</si>
  <si>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</si>
  <si>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</si>
  <si>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</si>
  <si>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</si>
  <si>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</si>
  <si>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</si>
  <si>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</si>
  <si>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</si>
  <si>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</si>
  <si>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</si>
  <si>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</si>
  <si>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</si>
  <si>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</si>
  <si>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</si>
  <si>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</si>
  <si>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</si>
  <si>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</si>
  <si>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</si>
  <si>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</si>
  <si>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</si>
  <si>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</si>
  <si>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</si>
  <si>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</si>
  <si>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</si>
  <si>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</si>
  <si>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</si>
  <si>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</si>
  <si>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</si>
  <si>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</si>
  <si>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</si>
  <si>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</si>
  <si>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</si>
  <si>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</si>
  <si>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</si>
  <si>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</si>
  <si>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</si>
  <si>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</si>
  <si>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</si>
  <si>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</si>
  <si>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</si>
  <si>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</si>
  <si>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</si>
  <si>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</si>
  <si>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</si>
  <si>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</si>
  <si>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</si>
  <si>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</si>
  <si>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</si>
  <si>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</si>
  <si>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</si>
  <si>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</si>
  <si>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</si>
  <si>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</si>
  <si>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</si>
  <si>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</si>
  <si>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</si>
  <si>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</si>
  <si>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</si>
  <si>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</si>
  <si>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</si>
  <si>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</si>
  <si>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</si>
  <si>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</si>
  <si>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</si>
  <si>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</si>
  <si>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</si>
  <si>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</si>
  <si>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</si>
  <si>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</si>
  <si>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</si>
  <si>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</si>
  <si>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</si>
  <si>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</si>
  <si>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</si>
  <si>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</si>
  <si>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</si>
  <si>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</si>
  <si>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</si>
  <si>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</si>
  <si>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</si>
  <si>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</si>
  <si>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</si>
  <si>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</si>
  <si>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</si>
  <si>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</si>
  <si>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</si>
  <si>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</si>
  <si>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</si>
  <si>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</si>
  <si>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</si>
  <si>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</si>
  <si>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</si>
  <si>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</si>
  <si>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</si>
  <si>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</si>
  <si>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</si>
  <si>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</si>
  <si>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</si>
  <si>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</si>
  <si>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</si>
  <si>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</si>
  <si>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</si>
  <si>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</si>
  <si>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</si>
  <si>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</si>
  <si>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</si>
  <si>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</si>
  <si>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</si>
  <si>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</si>
  <si>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</si>
  <si>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</si>
  <si>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</si>
  <si>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</si>
  <si>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</si>
  <si>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</si>
  <si>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</si>
  <si>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</si>
  <si>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</si>
  <si>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</si>
  <si>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</si>
  <si>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</si>
  <si>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</si>
  <si>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</si>
  <si>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</si>
  <si>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</si>
  <si>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</si>
  <si>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</si>
  <si>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</si>
  <si>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</si>
  <si>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</si>
  <si>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</si>
  <si>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</si>
  <si>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</si>
  <si>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</si>
  <si>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</si>
  <si>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</si>
  <si>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</si>
  <si>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</si>
  <si>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</si>
  <si>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</si>
  <si>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</si>
  <si>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</si>
  <si>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</si>
  <si>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</si>
  <si>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</si>
  <si>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</si>
  <si>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</si>
  <si>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</si>
  <si>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</si>
  <si>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</si>
  <si>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</si>
  <si>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</si>
  <si>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</si>
  <si>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</si>
  <si>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</si>
  <si>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</si>
  <si>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</si>
  <si>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</si>
  <si>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</si>
  <si>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</si>
  <si>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</si>
  <si>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</si>
  <si>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</si>
  <si>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</si>
  <si>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</si>
  <si>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</si>
  <si>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</si>
  <si>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</si>
  <si>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</si>
  <si>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</si>
  <si>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</si>
  <si>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</si>
  <si>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</si>
  <si>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</si>
  <si>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</si>
  <si>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</si>
  <si>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</si>
  <si>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</si>
  <si>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</si>
  <si>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</si>
  <si>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</si>
  <si>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</si>
  <si>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</si>
  <si>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</si>
  <si>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</si>
  <si>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</si>
  <si>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</si>
  <si>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</si>
  <si>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</si>
  <si>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</si>
  <si>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</si>
  <si>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</si>
  <si>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</si>
  <si>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</si>
  <si>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</si>
  <si>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</si>
  <si>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</si>
  <si>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</si>
  <si>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</si>
  <si>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</si>
  <si>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</si>
  <si>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</si>
  <si>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</si>
  <si>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</si>
  <si>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</si>
  <si>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</si>
  <si>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</si>
  <si>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</si>
  <si>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</si>
  <si>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</si>
  <si>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</si>
  <si>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</si>
  <si>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</si>
  <si>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</si>
  <si>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</si>
  <si>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</si>
  <si>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</si>
  <si>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</si>
  <si>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</si>
  <si>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</si>
  <si>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</si>
  <si>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</si>
  <si>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</si>
  <si>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</si>
  <si>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</si>
  <si>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</si>
  <si>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</si>
  <si>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</si>
  <si>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</si>
  <si>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</si>
  <si>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</si>
  <si>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</si>
  <si>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</si>
  <si>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</si>
  <si>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</si>
  <si>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</si>
  <si>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</si>
  <si>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</si>
  <si>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</si>
  <si>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</si>
  <si>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</si>
  <si>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</si>
  <si>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</si>
  <si>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</si>
  <si>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</si>
  <si>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</si>
  <si>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</si>
  <si>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</si>
  <si>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</si>
  <si>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</si>
  <si>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</si>
  <si>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</si>
  <si>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</si>
  <si>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</si>
  <si>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</si>
  <si>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</si>
  <si>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</si>
  <si>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</si>
  <si>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</si>
  <si>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</si>
  <si>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</si>
  <si>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</si>
  <si>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</si>
  <si>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</si>
  <si>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</si>
  <si>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</si>
  <si>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</si>
  <si>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</si>
  <si>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</si>
  <si>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</si>
  <si>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</si>
  <si>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</si>
  <si>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</si>
  <si>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</si>
  <si>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</si>
  <si>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</si>
  <si>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</si>
  <si>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</si>
  <si>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</si>
  <si>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</si>
  <si>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</si>
  <si>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</si>
  <si>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</si>
  <si>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</si>
  <si>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</si>
  <si>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</si>
  <si>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</si>
  <si>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</si>
  <si>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</si>
  <si>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</si>
  <si>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</si>
  <si>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</si>
  <si>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</si>
  <si>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</si>
  <si>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</si>
  <si>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</si>
  <si>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</si>
  <si>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</si>
  <si>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</si>
  <si>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</si>
  <si>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</si>
  <si>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</si>
  <si>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</si>
  <si>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</si>
  <si>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</si>
  <si>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</si>
  <si>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</si>
  <si>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</si>
  <si>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</si>
  <si>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</si>
  <si>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</si>
  <si>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</si>
  <si>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</si>
  <si>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</si>
  <si>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</si>
  <si>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</si>
  <si>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</si>
  <si>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</si>
  <si>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</si>
  <si>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</si>
  <si>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</si>
  <si>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</si>
  <si>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</si>
  <si>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</si>
  <si>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</si>
  <si>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</si>
  <si>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</si>
  <si>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</si>
  <si>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</si>
  <si>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</si>
  <si>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</si>
  <si>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</si>
  <si>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</si>
  <si>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</si>
  <si>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</si>
  <si>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</si>
  <si>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</si>
  <si>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</si>
  <si>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</si>
  <si>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</si>
  <si>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</si>
  <si>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</si>
  <si>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</si>
  <si>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</si>
  <si>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</si>
  <si>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</si>
  <si>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</si>
  <si>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</si>
  <si>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</si>
  <si>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</si>
  <si>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</si>
  <si>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</si>
  <si>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</si>
  <si>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</si>
  <si>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</si>
  <si>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</si>
  <si>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</si>
  <si>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</si>
  <si>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</si>
  <si>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</si>
  <si>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</si>
  <si>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</si>
  <si>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</si>
  <si>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</si>
  <si>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</si>
  <si>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</si>
  <si>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</si>
  <si>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</si>
  <si>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</si>
  <si>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</si>
  <si>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</si>
  <si>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</si>
  <si>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</si>
  <si>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</si>
  <si>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</si>
  <si>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</si>
  <si>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</si>
  <si>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</si>
  <si>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</si>
  <si>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</si>
  <si>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</si>
  <si>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</si>
  <si>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</si>
  <si>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</si>
  <si>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</si>
  <si>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</si>
  <si>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</si>
  <si>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</si>
  <si>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</si>
  <si>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</si>
  <si>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</si>
  <si>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</si>
  <si>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</si>
  <si>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</si>
  <si>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</si>
  <si>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</si>
  <si>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</si>
  <si>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</si>
  <si>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</si>
  <si>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</si>
  <si>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</si>
  <si>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</si>
  <si>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</si>
  <si>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</si>
  <si>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</si>
  <si>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</si>
  <si>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</si>
  <si>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</si>
  <si>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</si>
  <si>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</si>
  <si>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</si>
  <si>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</si>
  <si>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</si>
  <si>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</si>
  <si>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</si>
  <si>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</si>
  <si>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</si>
  <si>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</si>
  <si>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</si>
  <si>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</si>
  <si>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</si>
  <si>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</si>
  <si>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</si>
  <si>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</si>
  <si>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</si>
  <si>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</si>
  <si>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</si>
  <si>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</si>
  <si>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</si>
  <si>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</si>
  <si>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</si>
  <si>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</si>
  <si>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</si>
  <si>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</si>
  <si>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</si>
  <si>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</si>
  <si>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</si>
  <si>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</si>
  <si>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</si>
  <si>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</si>
  <si>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</si>
  <si>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</si>
  <si>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</si>
  <si>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</si>
  <si>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</si>
  <si>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</si>
  <si>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</si>
  <si>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</si>
  <si>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</si>
  <si>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</si>
  <si>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</si>
  <si>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</si>
  <si>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</si>
  <si>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</si>
  <si>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</si>
  <si>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</si>
  <si>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</si>
  <si>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</si>
  <si>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</si>
  <si>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</si>
  <si>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</si>
  <si>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</si>
  <si>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</si>
  <si>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</si>
  <si>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</si>
  <si>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</si>
  <si>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</si>
  <si>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</si>
  <si>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</si>
  <si>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</si>
  <si>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</si>
  <si>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</si>
  <si>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</si>
  <si>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</si>
  <si>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</si>
  <si>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</si>
  <si>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</si>
  <si>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</si>
  <si>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</si>
  <si>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</si>
  <si>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</si>
  <si>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</si>
  <si>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</si>
  <si>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</si>
  <si>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</si>
  <si>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</si>
  <si>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</si>
  <si>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</si>
  <si>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</si>
  <si>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</si>
  <si>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</si>
  <si>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</si>
  <si>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</si>
  <si>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</si>
  <si>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</si>
  <si>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</si>
  <si>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</si>
  <si>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</si>
  <si>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</si>
  <si>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</si>
  <si>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</si>
  <si>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</si>
  <si>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</si>
  <si>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</si>
  <si>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</si>
  <si>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</si>
  <si>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</si>
  <si>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</si>
  <si>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</si>
  <si>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</si>
  <si>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</si>
  <si>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</si>
  <si>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</si>
  <si>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</si>
  <si>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</si>
  <si>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</si>
  <si>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</si>
  <si>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</si>
  <si>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</si>
  <si>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</si>
  <si>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</si>
  <si>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</si>
  <si>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</si>
  <si>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</si>
  <si>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</si>
  <si>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</si>
  <si>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</si>
  <si>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</si>
  <si>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</si>
  <si>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</si>
  <si>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</si>
  <si>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</si>
  <si>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</si>
  <si>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</si>
  <si>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</si>
  <si>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</si>
  <si>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</si>
  <si>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</si>
  <si>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</si>
  <si>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</si>
  <si>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</si>
  <si>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</si>
  <si>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</si>
  <si>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</si>
  <si>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</si>
  <si>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</si>
  <si>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</si>
  <si>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</si>
  <si>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</si>
  <si>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</si>
  <si>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</si>
  <si>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</si>
  <si>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</si>
  <si>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</si>
  <si>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</si>
  <si>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</si>
  <si>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</si>
  <si>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</si>
  <si>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</si>
  <si>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</si>
  <si>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</si>
  <si>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</si>
  <si>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</si>
  <si>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</si>
  <si>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</si>
  <si>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</si>
  <si>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</si>
  <si>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</si>
  <si>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</si>
  <si>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</si>
  <si>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</si>
  <si>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</si>
  <si>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</si>
  <si>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</si>
  <si>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</si>
  <si>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</si>
  <si>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</si>
  <si>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</si>
  <si>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</si>
  <si>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</si>
  <si>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</si>
  <si>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</si>
  <si>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</si>
  <si>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</si>
  <si>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</si>
  <si>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</si>
  <si>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</si>
  <si>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</si>
  <si>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</si>
  <si>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</si>
  <si>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</si>
  <si>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</si>
  <si>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</si>
  <si>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</si>
  <si>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</si>
  <si>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</si>
  <si>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</si>
  <si>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</si>
  <si>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</si>
  <si>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</si>
  <si>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</si>
  <si>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</si>
  <si>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</si>
  <si>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</si>
  <si>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</si>
  <si>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</si>
  <si>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</si>
  <si>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</si>
  <si>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</si>
  <si>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</si>
  <si>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</si>
  <si>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</si>
  <si>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</si>
  <si>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</si>
  <si>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</si>
  <si>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</si>
  <si>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</si>
  <si>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</si>
  <si>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</si>
  <si>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</si>
  <si>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</si>
  <si>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</si>
  <si>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</si>
  <si>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</si>
  <si>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</si>
  <si>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</si>
  <si>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</si>
  <si>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</si>
  <si>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</si>
  <si>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</si>
  <si>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</si>
  <si>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</si>
  <si>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</si>
  <si>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</si>
  <si>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</si>
  <si>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</si>
  <si>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</si>
  <si>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</si>
  <si>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</si>
  <si>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</si>
  <si>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</si>
  <si>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</si>
  <si>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</si>
  <si>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</si>
  <si>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</si>
  <si>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</si>
  <si>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</si>
  <si>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</si>
  <si>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</si>
  <si>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</si>
  <si>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</si>
  <si>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</si>
  <si>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</si>
  <si>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</si>
  <si>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</si>
  <si>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</si>
  <si>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</si>
  <si>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</si>
  <si>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</si>
  <si>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</si>
  <si>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</si>
  <si>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</si>
  <si>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</si>
  <si>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</si>
  <si>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</si>
  <si>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</si>
  <si>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</si>
  <si>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</si>
  <si>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</si>
  <si>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</si>
  <si>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</si>
  <si>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</si>
  <si>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</si>
  <si>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</si>
  <si>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</si>
  <si>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</si>
  <si>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</si>
  <si>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</si>
  <si>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</si>
  <si>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</si>
  <si>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</si>
  <si>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</si>
  <si>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</si>
  <si>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</si>
  <si>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</si>
  <si>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</si>
  <si>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</si>
  <si>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</si>
  <si>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</si>
  <si>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</si>
  <si>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</si>
  <si>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</si>
  <si>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</si>
  <si>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</si>
  <si>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</si>
  <si>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</si>
  <si>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</si>
  <si>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</si>
  <si>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</si>
  <si>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</si>
  <si>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</si>
  <si>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</si>
  <si>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</si>
  <si>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</si>
  <si>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</si>
  <si>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</si>
  <si>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</si>
  <si>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</si>
  <si>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</si>
  <si>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</si>
  <si>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</si>
  <si>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</si>
  <si>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</si>
  <si>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</si>
  <si>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</si>
  <si>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</si>
  <si>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</si>
  <si>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</si>
  <si>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</si>
  <si>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</si>
  <si>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</si>
  <si>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</si>
  <si>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</si>
  <si>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</si>
  <si>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</si>
  <si>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</si>
  <si>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</si>
  <si>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</si>
  <si>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</si>
  <si>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</si>
  <si>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</si>
  <si>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</si>
  <si>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</si>
  <si>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</si>
  <si>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</si>
  <si>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</si>
  <si>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</si>
  <si>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</si>
  <si>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</si>
  <si>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</si>
  <si>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</si>
  <si>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</si>
  <si>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</si>
  <si>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</si>
  <si>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</si>
  <si>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</si>
  <si>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</si>
  <si>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</si>
  <si>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</si>
  <si>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</si>
  <si>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</si>
  <si>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</si>
  <si>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</si>
  <si>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</si>
  <si>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</si>
  <si>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</si>
  <si>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</si>
  <si>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</si>
  <si>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</si>
  <si>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</si>
  <si>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</si>
  <si>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</si>
  <si>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</si>
  <si>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</si>
  <si>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</si>
  <si>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</si>
  <si>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</si>
  <si>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</si>
  <si>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</si>
  <si>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</si>
  <si>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</si>
  <si>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</si>
  <si>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</si>
  <si>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</si>
  <si>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</si>
  <si>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</si>
  <si>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</si>
  <si>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</si>
  <si>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</si>
  <si>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</si>
  <si>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</si>
  <si>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</si>
  <si>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</si>
  <si>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</si>
  <si>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</si>
  <si>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</si>
  <si>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</si>
  <si>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</si>
  <si>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</si>
  <si>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</si>
  <si>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</si>
  <si>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</si>
  <si>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</si>
  <si>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</si>
  <si>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</si>
  <si>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</si>
  <si>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</si>
  <si>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</si>
  <si>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</si>
  <si>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</si>
  <si>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</si>
  <si>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</si>
  <si>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</si>
  <si>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</si>
  <si>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</si>
  <si>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</si>
  <si>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</si>
  <si>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</si>
  <si>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</si>
  <si>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</si>
  <si>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</si>
  <si>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</si>
  <si>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</si>
  <si>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</si>
  <si>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</si>
  <si>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</si>
  <si>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</si>
  <si>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</si>
  <si>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</si>
  <si>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</si>
  <si>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</si>
  <si>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</si>
  <si>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</si>
  <si>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</si>
  <si>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</si>
  <si>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</si>
  <si>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</si>
  <si>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</si>
  <si>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</si>
  <si>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</si>
  <si>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</si>
  <si>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</si>
  <si>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</si>
  <si>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</si>
  <si>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</si>
  <si>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</si>
  <si>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</si>
  <si>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</si>
  <si>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</si>
  <si>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</si>
  <si>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</si>
  <si>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</si>
  <si>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</si>
  <si>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</si>
  <si>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</si>
  <si>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</si>
  <si>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</si>
  <si>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</si>
  <si>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</si>
  <si>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</si>
  <si>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</si>
  <si>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</si>
  <si>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</si>
  <si>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</si>
  <si>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</si>
  <si>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</si>
  <si>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</si>
  <si>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</si>
  <si>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</si>
  <si>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</si>
  <si>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</si>
  <si>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</si>
  <si>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</si>
  <si>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</si>
  <si>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</si>
  <si>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</si>
  <si>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</si>
  <si>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</si>
  <si>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</si>
  <si>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</si>
  <si>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</si>
  <si>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</si>
  <si>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</si>
  <si>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</si>
  <si>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</si>
  <si>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</si>
  <si>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</si>
  <si>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</si>
  <si>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</si>
  <si>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</si>
  <si>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</si>
  <si>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</si>
  <si>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</si>
  <si>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</si>
  <si>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</si>
  <si>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</si>
  <si>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</si>
  <si>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</si>
  <si>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</si>
  <si>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</si>
  <si>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</si>
  <si>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</si>
  <si>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</si>
  <si>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</si>
  <si>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</si>
  <si>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</si>
  <si>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</si>
  <si>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</si>
  <si>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</si>
  <si>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</si>
  <si>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</si>
  <si>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</si>
  <si>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</si>
  <si>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</si>
  <si>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</si>
  <si>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</si>
  <si>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独立行政法人地域医療機能推進機構さいたま北部医療センター</t>
    <phoneticPr fontId="3"/>
  </si>
  <si>
    <t>〒331-0805 さいたま市北区盆栽町４５３</t>
    <phoneticPr fontId="3"/>
  </si>
  <si>
    <t>〇</t>
  </si>
  <si>
    <t>2019年6月</t>
  </si>
  <si>
    <t>独立行政法人地域医療機能推進機構</t>
  </si>
  <si>
    <t>複数の診療科で活用</t>
  </si>
  <si>
    <t>泌尿器科</t>
  </si>
  <si>
    <t>外科</t>
  </si>
  <si>
    <t>眼科</t>
  </si>
  <si>
    <t>急性期一般入院料１</t>
  </si>
  <si>
    <t>ＤＰＣ標準病院群</t>
  </si>
  <si>
    <t>有</t>
  </si>
  <si>
    <t>看護必要度Ⅰ</t>
    <phoneticPr fontId="3"/>
  </si>
  <si>
    <t>２階病棟</t>
  </si>
  <si>
    <t>急性期機能</t>
  </si>
  <si>
    <t>内科</t>
  </si>
  <si>
    <t>３階病棟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</si>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</sst>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67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1050</v>
      </c>
      <c r="M9" s="282" t="s">
        <v>1053</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1050</v>
      </c>
      <c r="M22" s="282" t="s">
        <v>1053</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1050</v>
      </c>
      <c r="M35" s="282" t="s">
        <v>1053</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1050</v>
      </c>
      <c r="M44" s="282" t="s">
        <v>1053</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t="s">
        <v>1039</v>
      </c>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t="s">
        <v>1039</v>
      </c>
      <c r="N52" s="29" t="s">
        <v>1039</v>
      </c>
    </row>
    <row r="53" spans="1:14" s="21" customFormat="1" ht="34.5" customHeight="1">
      <c r="A53" s="278" t="s">
        <v>984</v>
      </c>
      <c r="B53" s="17"/>
      <c r="C53" s="19"/>
      <c r="D53" s="19"/>
      <c r="E53" s="19"/>
      <c r="F53" s="19"/>
      <c r="G53" s="19"/>
      <c r="H53" s="20"/>
      <c r="I53" s="309" t="s">
        <v>985</v>
      </c>
      <c r="J53" s="309"/>
      <c r="K53" s="309"/>
      <c r="L53" s="29" t="s">
        <v>1040</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1053</v>
      </c>
      <c r="N89" s="262" t="s">
        <v>1054</v>
      </c>
    </row>
    <row r="90" spans="1:22" s="21" customFormat="1">
      <c r="A90" s="243"/>
      <c r="B90" s="1"/>
      <c r="C90" s="3"/>
      <c r="D90" s="3"/>
      <c r="E90" s="3"/>
      <c r="F90" s="3"/>
      <c r="G90" s="3"/>
      <c r="H90" s="287"/>
      <c r="I90" s="67" t="s">
        <v>36</v>
      </c>
      <c r="J90" s="68"/>
      <c r="K90" s="69"/>
      <c r="L90" s="262" t="s">
        <v>1051</v>
      </c>
      <c r="M90" s="262" t="s">
        <v>1051</v>
      </c>
      <c r="N90" s="262" t="s">
        <v>1051</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1053</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163</v>
      </c>
      <c r="K99" s="237" t="str">
        <f>IF(OR(COUNTIF(L99:N99,"未確認")&gt;0,COUNTIF(L99:N99,"~*")&gt;0),"※","")</f>
        <v/>
      </c>
      <c r="L99" s="258">
        <v>58</v>
      </c>
      <c r="M99" s="258">
        <v>45</v>
      </c>
      <c r="N99" s="258">
        <v>60</v>
      </c>
    </row>
    <row r="100" spans="1:22" s="83" customFormat="1" ht="34.5" customHeight="1">
      <c r="A100" s="244" t="s">
        <v>611</v>
      </c>
      <c r="B100" s="84"/>
      <c r="C100" s="396"/>
      <c r="D100" s="397"/>
      <c r="E100" s="409"/>
      <c r="F100" s="410"/>
      <c r="G100" s="415" t="s">
        <v>44</v>
      </c>
      <c r="H100" s="417"/>
      <c r="I100" s="420"/>
      <c r="J100" s="256">
        <f t="shared" si="0"/>
        <v>47</v>
      </c>
      <c r="K100" s="237" t="str">
        <f>IF(OR(COUNTIF(L100:N100,"未確認")&gt;0,COUNTIF(L100:N100,"~*")&gt;0),"※","")</f>
        <v/>
      </c>
      <c r="L100" s="258">
        <v>12</v>
      </c>
      <c r="M100" s="258">
        <v>17</v>
      </c>
      <c r="N100" s="258">
        <v>18</v>
      </c>
    </row>
    <row r="101" spans="1:22" s="83" customFormat="1" ht="34.5" customHeight="1">
      <c r="A101" s="244" t="s">
        <v>610</v>
      </c>
      <c r="B101" s="84"/>
      <c r="C101" s="396"/>
      <c r="D101" s="397"/>
      <c r="E101" s="320" t="s">
        <v>45</v>
      </c>
      <c r="F101" s="321"/>
      <c r="G101" s="321"/>
      <c r="H101" s="322"/>
      <c r="I101" s="420"/>
      <c r="J101" s="256">
        <f t="shared" si="0"/>
        <v>118</v>
      </c>
      <c r="K101" s="237" t="str">
        <f>IF(OR(COUNTIF(L101:N101,"未確認")&gt;0,COUNTIF(L101:N101,"~*")&gt;0),"※","")</f>
        <v/>
      </c>
      <c r="L101" s="258">
        <v>50</v>
      </c>
      <c r="M101" s="258">
        <v>18</v>
      </c>
      <c r="N101" s="258">
        <v>50</v>
      </c>
    </row>
    <row r="102" spans="1:22" s="83" customFormat="1" ht="34.5" customHeight="1">
      <c r="A102" s="244" t="s">
        <v>610</v>
      </c>
      <c r="B102" s="84"/>
      <c r="C102" s="377"/>
      <c r="D102" s="379"/>
      <c r="E102" s="317" t="s">
        <v>612</v>
      </c>
      <c r="F102" s="318"/>
      <c r="G102" s="318"/>
      <c r="H102" s="319"/>
      <c r="I102" s="420"/>
      <c r="J102" s="256">
        <f t="shared" si="0"/>
        <v>163</v>
      </c>
      <c r="K102" s="237" t="str">
        <f t="shared" ref="K102:K111" si="1">IF(OR(COUNTIF(L101:N101,"未確認")&gt;0,COUNTIF(L101:N101,"~*")&gt;0),"※","")</f>
        <v/>
      </c>
      <c r="L102" s="258">
        <v>58</v>
      </c>
      <c r="M102" s="258">
        <v>45</v>
      </c>
      <c r="N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1052</v>
      </c>
    </row>
    <row r="121" spans="1:22" s="83" customFormat="1" ht="40.5" customHeight="1">
      <c r="A121" s="244" t="s">
        <v>618</v>
      </c>
      <c r="B121" s="1"/>
      <c r="C121" s="295"/>
      <c r="D121" s="297"/>
      <c r="E121" s="334" t="s">
        <v>53</v>
      </c>
      <c r="F121" s="335"/>
      <c r="G121" s="335"/>
      <c r="H121" s="336"/>
      <c r="I121" s="354"/>
      <c r="J121" s="101"/>
      <c r="K121" s="102"/>
      <c r="L121" s="98" t="s">
        <v>1043</v>
      </c>
      <c r="M121" s="98" t="s">
        <v>1052</v>
      </c>
      <c r="N121" s="98" t="s">
        <v>533</v>
      </c>
    </row>
    <row r="122" spans="1:22" s="83" customFormat="1" ht="40.5" customHeight="1">
      <c r="A122" s="244" t="s">
        <v>619</v>
      </c>
      <c r="B122" s="1"/>
      <c r="C122" s="295"/>
      <c r="D122" s="297"/>
      <c r="E122" s="396"/>
      <c r="F122" s="418"/>
      <c r="G122" s="418"/>
      <c r="H122" s="397"/>
      <c r="I122" s="354"/>
      <c r="J122" s="101"/>
      <c r="K122" s="102"/>
      <c r="L122" s="98" t="s">
        <v>1044</v>
      </c>
      <c r="M122" s="98" t="s">
        <v>534</v>
      </c>
      <c r="N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row>
    <row r="132" spans="1:22" s="83" customFormat="1" ht="34.5" customHeight="1">
      <c r="A132" s="244" t="s">
        <v>621</v>
      </c>
      <c r="B132" s="84"/>
      <c r="C132" s="295"/>
      <c r="D132" s="297"/>
      <c r="E132" s="320" t="s">
        <v>58</v>
      </c>
      <c r="F132" s="321"/>
      <c r="G132" s="321"/>
      <c r="H132" s="322"/>
      <c r="I132" s="389"/>
      <c r="J132" s="101"/>
      <c r="K132" s="102"/>
      <c r="L132" s="82">
        <v>50</v>
      </c>
      <c r="M132" s="82">
        <v>18</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261</v>
      </c>
      <c r="K145" s="264" t="str">
        <f t="shared" ref="K145:K176" si="3">IF(OR(COUNTIF(L145:N145,"未確認")&gt;0,COUNTIF(L145:N145,"~*")&gt;0),"※","")</f>
        <v/>
      </c>
      <c r="L145" s="117">
        <v>133</v>
      </c>
      <c r="M145" s="117">
        <v>26</v>
      </c>
      <c r="N145" s="117">
        <v>102</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18</v>
      </c>
      <c r="K192" s="264" t="str">
        <f t="shared" si="5"/>
        <v/>
      </c>
      <c r="L192" s="117">
        <v>0</v>
      </c>
      <c r="M192" s="117">
        <v>18</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1051</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9.5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64</v>
      </c>
      <c r="K269" s="81" t="str">
        <f t="shared" si="8"/>
        <v/>
      </c>
      <c r="L269" s="147">
        <v>22</v>
      </c>
      <c r="M269" s="147">
        <v>16</v>
      </c>
      <c r="N269" s="147">
        <v>26</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1</v>
      </c>
      <c r="N271" s="147">
        <v>1</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0.3</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1</v>
      </c>
    </row>
    <row r="274" spans="1:14"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0.8</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1.6</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24</v>
      </c>
      <c r="N297" s="147">
        <v>23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6.8</v>
      </c>
      <c r="N298" s="148">
        <v>4.4000000000000004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0.8</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0.8</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1054</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2658</v>
      </c>
      <c r="K392" s="81" t="str">
        <f t="shared" ref="K392:K397" si="12">IF(OR(COUNTIF(L392:N392,"未確認")&gt;0,COUNTIF(L392:N392,"~*")&gt;0),"※","")</f>
        <v/>
      </c>
      <c r="L392" s="147">
        <v>1417</v>
      </c>
      <c r="M392" s="147">
        <v>327</v>
      </c>
      <c r="N392" s="147">
        <v>914</v>
      </c>
    </row>
    <row r="393" spans="1:22" s="83" customFormat="1" ht="34.5" customHeight="1">
      <c r="A393" s="249" t="s">
        <v>773</v>
      </c>
      <c r="B393" s="84"/>
      <c r="C393" s="370"/>
      <c r="D393" s="380"/>
      <c r="E393" s="320" t="s">
        <v>224</v>
      </c>
      <c r="F393" s="321"/>
      <c r="G393" s="321"/>
      <c r="H393" s="322"/>
      <c r="I393" s="343"/>
      <c r="J393" s="140">
        <f t="shared" si="11"/>
        <v>1162</v>
      </c>
      <c r="K393" s="81" t="str">
        <f t="shared" si="12"/>
        <v/>
      </c>
      <c r="L393" s="147">
        <v>990</v>
      </c>
      <c r="M393" s="147">
        <v>42</v>
      </c>
      <c r="N393" s="147">
        <v>130</v>
      </c>
    </row>
    <row r="394" spans="1:22" s="83" customFormat="1" ht="34.5" customHeight="1">
      <c r="A394" s="250" t="s">
        <v>774</v>
      </c>
      <c r="B394" s="84"/>
      <c r="C394" s="370"/>
      <c r="D394" s="381"/>
      <c r="E394" s="320" t="s">
        <v>225</v>
      </c>
      <c r="F394" s="321"/>
      <c r="G394" s="321"/>
      <c r="H394" s="322"/>
      <c r="I394" s="343"/>
      <c r="J394" s="140">
        <f t="shared" si="11"/>
        <v>1273</v>
      </c>
      <c r="K394" s="81" t="str">
        <f t="shared" si="12"/>
        <v/>
      </c>
      <c r="L394" s="147">
        <v>287</v>
      </c>
      <c r="M394" s="147">
        <v>263</v>
      </c>
      <c r="N394" s="147">
        <v>723</v>
      </c>
    </row>
    <row r="395" spans="1:22" s="83" customFormat="1" ht="34.5" customHeight="1">
      <c r="A395" s="250" t="s">
        <v>775</v>
      </c>
      <c r="B395" s="84"/>
      <c r="C395" s="370"/>
      <c r="D395" s="382"/>
      <c r="E395" s="320" t="s">
        <v>226</v>
      </c>
      <c r="F395" s="321"/>
      <c r="G395" s="321"/>
      <c r="H395" s="322"/>
      <c r="I395" s="343"/>
      <c r="J395" s="140">
        <f t="shared" si="11"/>
        <v>223</v>
      </c>
      <c r="K395" s="81" t="str">
        <f t="shared" si="12"/>
        <v/>
      </c>
      <c r="L395" s="147">
        <v>140</v>
      </c>
      <c r="M395" s="147">
        <v>22</v>
      </c>
      <c r="N395" s="147">
        <v>61</v>
      </c>
    </row>
    <row r="396" spans="1:22" s="83" customFormat="1" ht="34.5" customHeight="1">
      <c r="A396" s="250" t="s">
        <v>776</v>
      </c>
      <c r="B396" s="1"/>
      <c r="C396" s="370"/>
      <c r="D396" s="320" t="s">
        <v>227</v>
      </c>
      <c r="E396" s="321"/>
      <c r="F396" s="321"/>
      <c r="G396" s="321"/>
      <c r="H396" s="322"/>
      <c r="I396" s="343"/>
      <c r="J396" s="140">
        <f t="shared" si="11"/>
        <v>30431</v>
      </c>
      <c r="K396" s="81" t="str">
        <f t="shared" si="12"/>
        <v/>
      </c>
      <c r="L396" s="147">
        <v>11905</v>
      </c>
      <c r="M396" s="147">
        <v>5033</v>
      </c>
      <c r="N396" s="147">
        <v>13493</v>
      </c>
    </row>
    <row r="397" spans="1:22" s="83" customFormat="1" ht="34.5" customHeight="1">
      <c r="A397" s="250" t="s">
        <v>777</v>
      </c>
      <c r="B397" s="119"/>
      <c r="C397" s="370"/>
      <c r="D397" s="320" t="s">
        <v>228</v>
      </c>
      <c r="E397" s="321"/>
      <c r="F397" s="321"/>
      <c r="G397" s="321"/>
      <c r="H397" s="322"/>
      <c r="I397" s="344"/>
      <c r="J397" s="140">
        <f t="shared" si="11"/>
        <v>2579</v>
      </c>
      <c r="K397" s="81" t="str">
        <f t="shared" si="12"/>
        <v/>
      </c>
      <c r="L397" s="147">
        <v>1380</v>
      </c>
      <c r="M397" s="147">
        <v>308</v>
      </c>
      <c r="N397" s="147">
        <v>891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2658</v>
      </c>
      <c r="K405" s="81" t="str">
        <f t="shared" ref="K405:K422" si="14">IF(OR(COUNTIF(L405:N405,"未確認")&gt;0,COUNTIF(L405:N405,"~*")&gt;0),"※","")</f>
        <v/>
      </c>
      <c r="L405" s="147">
        <v>1417</v>
      </c>
      <c r="M405" s="147">
        <v>327</v>
      </c>
      <c r="N405" s="147">
        <v>914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2406</v>
      </c>
      <c r="K407" s="81" t="str">
        <f t="shared" si="14"/>
        <v/>
      </c>
      <c r="L407" s="147">
        <v>1341</v>
      </c>
      <c r="M407" s="147">
        <v>281</v>
      </c>
      <c r="N407" s="147">
        <v>784</v>
      </c>
    </row>
    <row r="408" spans="1:22" s="83" customFormat="1" ht="34.5" customHeight="1">
      <c r="A408" s="251" t="s">
        <v>781</v>
      </c>
      <c r="B408" s="119"/>
      <c r="C408" s="369"/>
      <c r="D408" s="369"/>
      <c r="E408" s="320" t="s">
        <v>236</v>
      </c>
      <c r="F408" s="321"/>
      <c r="G408" s="321"/>
      <c r="H408" s="322"/>
      <c r="I408" s="361"/>
      <c r="J408" s="140">
        <f t="shared" si="13"/>
        <v>104</v>
      </c>
      <c r="K408" s="81" t="str">
        <f t="shared" si="14"/>
        <v/>
      </c>
      <c r="L408" s="147">
        <v>29</v>
      </c>
      <c r="M408" s="147">
        <v>19</v>
      </c>
      <c r="N408" s="147">
        <v>56</v>
      </c>
    </row>
    <row r="409" spans="1:22" s="83" customFormat="1" ht="34.5" customHeight="1">
      <c r="A409" s="251" t="s">
        <v>782</v>
      </c>
      <c r="B409" s="119"/>
      <c r="C409" s="369"/>
      <c r="D409" s="369"/>
      <c r="E409" s="317" t="s">
        <v>989</v>
      </c>
      <c r="F409" s="318"/>
      <c r="G409" s="318"/>
      <c r="H409" s="319"/>
      <c r="I409" s="361"/>
      <c r="J409" s="140">
        <f t="shared" si="13"/>
        <v>147</v>
      </c>
      <c r="K409" s="81" t="str">
        <f t="shared" si="14"/>
        <v/>
      </c>
      <c r="L409" s="147">
        <v>46</v>
      </c>
      <c r="M409" s="147">
        <v>27</v>
      </c>
      <c r="N409" s="147">
        <v>74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2579</v>
      </c>
      <c r="K413" s="81" t="str">
        <f t="shared" si="14"/>
        <v/>
      </c>
      <c r="L413" s="147">
        <v>1380</v>
      </c>
      <c r="M413" s="147">
        <v>308</v>
      </c>
      <c r="N413" s="147">
        <v>891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2200</v>
      </c>
      <c r="K415" s="81" t="str">
        <f t="shared" si="14"/>
        <v/>
      </c>
      <c r="L415" s="147">
        <v>1271</v>
      </c>
      <c r="M415" s="147">
        <v>248</v>
      </c>
      <c r="N415" s="147">
        <v>681</v>
      </c>
    </row>
    <row r="416" spans="1:22" s="83" customFormat="1" ht="34.5" customHeight="1">
      <c r="A416" s="251" t="s">
        <v>789</v>
      </c>
      <c r="B416" s="119"/>
      <c r="C416" s="369"/>
      <c r="D416" s="369"/>
      <c r="E416" s="320" t="s">
        <v>243</v>
      </c>
      <c r="F416" s="321"/>
      <c r="G416" s="321"/>
      <c r="H416" s="322"/>
      <c r="I416" s="361"/>
      <c r="J416" s="140">
        <f t="shared" si="13"/>
        <v>96</v>
      </c>
      <c r="K416" s="81" t="str">
        <f t="shared" si="14"/>
        <v/>
      </c>
      <c r="L416" s="147">
        <v>35</v>
      </c>
      <c r="M416" s="147">
        <v>10</v>
      </c>
      <c r="N416" s="147">
        <v>51</v>
      </c>
    </row>
    <row r="417" spans="1:22" s="83" customFormat="1" ht="34.5" customHeight="1">
      <c r="A417" s="251" t="s">
        <v>790</v>
      </c>
      <c r="B417" s="119"/>
      <c r="C417" s="369"/>
      <c r="D417" s="369"/>
      <c r="E417" s="320" t="s">
        <v>244</v>
      </c>
      <c r="F417" s="321"/>
      <c r="G417" s="321"/>
      <c r="H417" s="322"/>
      <c r="I417" s="361"/>
      <c r="J417" s="140">
        <f t="shared" si="13"/>
        <v>69</v>
      </c>
      <c r="K417" s="81" t="str">
        <f t="shared" si="14"/>
        <v/>
      </c>
      <c r="L417" s="147">
        <v>15</v>
      </c>
      <c r="M417" s="147">
        <v>0</v>
      </c>
      <c r="N417" s="147">
        <v>54</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13</v>
      </c>
      <c r="M418" s="147">
        <v>19</v>
      </c>
      <c r="N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41</v>
      </c>
      <c r="K420" s="81" t="str">
        <f t="shared" si="14"/>
        <v/>
      </c>
      <c r="L420" s="147">
        <v>18</v>
      </c>
      <c r="M420" s="147">
        <v>4</v>
      </c>
      <c r="N420" s="147">
        <v>19</v>
      </c>
    </row>
    <row r="421" spans="1:22" s="83" customFormat="1" ht="34.5" customHeight="1">
      <c r="A421" s="251" t="s">
        <v>794</v>
      </c>
      <c r="B421" s="119"/>
      <c r="C421" s="369"/>
      <c r="D421" s="369"/>
      <c r="E421" s="320" t="s">
        <v>247</v>
      </c>
      <c r="F421" s="321"/>
      <c r="G421" s="321"/>
      <c r="H421" s="322"/>
      <c r="I421" s="361"/>
      <c r="J421" s="140">
        <f t="shared" si="13"/>
        <v>125</v>
      </c>
      <c r="K421" s="81" t="str">
        <f t="shared" si="14"/>
        <v/>
      </c>
      <c r="L421" s="147">
        <v>28</v>
      </c>
      <c r="M421" s="147">
        <v>27</v>
      </c>
      <c r="N421" s="147">
        <v>70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2579</v>
      </c>
      <c r="K430" s="193" t="str">
        <f>IF(OR(COUNTIF(L430:N430,"未確認")&gt;0,COUNTIF(L430:N430,"~*")&gt;0),"※","")</f>
        <v/>
      </c>
      <c r="L430" s="147">
        <v>1380</v>
      </c>
      <c r="M430" s="147">
        <v>308</v>
      </c>
      <c r="N430" s="147">
        <v>891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25</v>
      </c>
      <c r="K431" s="193" t="str">
        <f>IF(OR(COUNTIF(L431:N431,"未確認")&gt;0,COUNTIF(L431:N431,"~*")&gt;0),"※","")</f>
        <v/>
      </c>
      <c r="L431" s="147">
        <v>6</v>
      </c>
      <c r="M431" s="147">
        <v>0</v>
      </c>
      <c r="N431" s="147">
        <v>19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58</v>
      </c>
      <c r="K432" s="193" t="str">
        <f>IF(OR(COUNTIF(L432:N432,"未確認")&gt;0,COUNTIF(L432:N432,"~*")&gt;0),"※","")</f>
        <v/>
      </c>
      <c r="L432" s="147">
        <v>10</v>
      </c>
      <c r="M432" s="147">
        <v>25</v>
      </c>
      <c r="N432" s="147">
        <v>23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2496</v>
      </c>
      <c r="K433" s="193" t="str">
        <f>IF(OR(COUNTIF(L433:N433,"未確認")&gt;0,COUNTIF(L433:N433,"~*")&gt;0),"※","")</f>
        <v/>
      </c>
      <c r="L433" s="147">
        <v>1364</v>
      </c>
      <c r="M433" s="147">
        <v>283</v>
      </c>
      <c r="N433" s="147">
        <v>849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7</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69</v>
      </c>
      <c r="K468" s="201" t="str">
        <f t="shared" ref="K468:K475" si="16">IF(OR(COUNTIF(L468:N468,"未確認")&gt;0,COUNTIF(L468:N468,"*")&gt;0),"※","")</f>
        <v>※</v>
      </c>
      <c r="L468" s="117">
        <v>69</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21</v>
      </c>
      <c r="K472" s="201" t="str">
        <f t="shared" si="16"/>
        <v/>
      </c>
      <c r="L472" s="117">
        <v>21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IF(OR(COUNTIF(L477:N477,"未確認")&gt;0,COUNTIF(L477:N477,"*")&gt;0),"※","")</f>
        <v>※</v>
      </c>
      <c r="L477" s="117">
        <v>17</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13</v>
      </c>
      <c r="K480" s="201" t="str">
        <f t="shared" si="18"/>
        <v>※</v>
      </c>
      <c r="L480" s="117">
        <v>13</v>
      </c>
      <c r="M480" s="117" t="s">
        <v>541</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20</v>
      </c>
      <c r="K481" s="201" t="str">
        <f t="shared" si="18"/>
        <v>※</v>
      </c>
      <c r="L481" s="117">
        <v>20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12</v>
      </c>
      <c r="K490" s="201" t="str">
        <f t="shared" si="18"/>
        <v/>
      </c>
      <c r="L490" s="117">
        <v>12</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34</v>
      </c>
      <c r="K505" s="201" t="str">
        <f t="shared" si="21"/>
        <v>※</v>
      </c>
      <c r="L505" s="117">
        <v>34</v>
      </c>
      <c r="M505" s="117">
        <v>0</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
      </c>
      <c r="L535" s="117">
        <v>10</v>
      </c>
      <c r="M535" s="117">
        <v>14</v>
      </c>
      <c r="N535" s="117">
        <v>13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1054</v>
      </c>
    </row>
    <row r="544" spans="1:22" s="1" customFormat="1" ht="20.25" customHeight="1">
      <c r="A544" s="243"/>
      <c r="C544" s="62"/>
      <c r="D544" s="3"/>
      <c r="E544" s="3"/>
      <c r="F544" s="3"/>
      <c r="G544" s="3"/>
      <c r="H544" s="287"/>
      <c r="I544" s="67" t="s">
        <v>36</v>
      </c>
      <c r="J544" s="68"/>
      <c r="K544" s="186"/>
      <c r="L544" s="70" t="s">
        <v>1051</v>
      </c>
      <c r="M544" s="70" t="s">
        <v>1051</v>
      </c>
      <c r="N544" s="70" t="s">
        <v>1051</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1049</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30.6</v>
      </c>
      <c r="M560" s="211">
        <v>57.1</v>
      </c>
      <c r="N560" s="211">
        <v>47.9</v>
      </c>
    </row>
    <row r="561" spans="1:14" s="91" customFormat="1" ht="34.5" customHeight="1">
      <c r="A561" s="251" t="s">
        <v>871</v>
      </c>
      <c r="B561" s="119"/>
      <c r="C561" s="209"/>
      <c r="D561" s="331" t="s">
        <v>377</v>
      </c>
      <c r="E561" s="342"/>
      <c r="F561" s="342"/>
      <c r="G561" s="342"/>
      <c r="H561" s="332"/>
      <c r="I561" s="343"/>
      <c r="J561" s="207"/>
      <c r="K561" s="210"/>
      <c r="L561" s="211">
        <v>24.3</v>
      </c>
      <c r="M561" s="211">
        <v>35.799999999999997</v>
      </c>
      <c r="N561" s="211">
        <v>24.4</v>
      </c>
    </row>
    <row r="562" spans="1:14" s="91" customFormat="1" ht="34.5" customHeight="1">
      <c r="A562" s="251" t="s">
        <v>872</v>
      </c>
      <c r="B562" s="119"/>
      <c r="C562" s="209"/>
      <c r="D562" s="331" t="s">
        <v>992</v>
      </c>
      <c r="E562" s="342"/>
      <c r="F562" s="342"/>
      <c r="G562" s="342"/>
      <c r="H562" s="332"/>
      <c r="I562" s="343"/>
      <c r="J562" s="207"/>
      <c r="K562" s="210"/>
      <c r="L562" s="211">
        <v>18.8</v>
      </c>
      <c r="M562" s="211">
        <v>35.799999999999997</v>
      </c>
      <c r="N562" s="211">
        <v>17.899999999999999</v>
      </c>
    </row>
    <row r="563" spans="1:14" s="91" customFormat="1" ht="34.5" customHeight="1">
      <c r="A563" s="251" t="s">
        <v>873</v>
      </c>
      <c r="B563" s="119"/>
      <c r="C563" s="209"/>
      <c r="D563" s="331" t="s">
        <v>379</v>
      </c>
      <c r="E563" s="342"/>
      <c r="F563" s="342"/>
      <c r="G563" s="342"/>
      <c r="H563" s="332"/>
      <c r="I563" s="343"/>
      <c r="J563" s="207"/>
      <c r="K563" s="210"/>
      <c r="L563" s="211">
        <v>6.7</v>
      </c>
      <c r="M563" s="211">
        <v>11.1</v>
      </c>
      <c r="N563" s="211">
        <v>10.199999999999999</v>
      </c>
    </row>
    <row r="564" spans="1:14" s="91" customFormat="1" ht="34.5" customHeight="1">
      <c r="A564" s="251" t="s">
        <v>874</v>
      </c>
      <c r="B564" s="119"/>
      <c r="C564" s="209"/>
      <c r="D564" s="331" t="s">
        <v>380</v>
      </c>
      <c r="E564" s="342"/>
      <c r="F564" s="342"/>
      <c r="G564" s="342"/>
      <c r="H564" s="332"/>
      <c r="I564" s="343"/>
      <c r="J564" s="207"/>
      <c r="K564" s="210"/>
      <c r="L564" s="211">
        <v>9</v>
      </c>
      <c r="M564" s="211">
        <v>0.9</v>
      </c>
      <c r="N564" s="211">
        <v>0.6</v>
      </c>
    </row>
    <row r="565" spans="1:14" s="91" customFormat="1" ht="34.5" customHeight="1">
      <c r="A565" s="251" t="s">
        <v>875</v>
      </c>
      <c r="B565" s="119"/>
      <c r="C565" s="280"/>
      <c r="D565" s="331" t="s">
        <v>869</v>
      </c>
      <c r="E565" s="342"/>
      <c r="F565" s="342"/>
      <c r="G565" s="342"/>
      <c r="H565" s="332"/>
      <c r="I565" s="343"/>
      <c r="J565" s="207"/>
      <c r="K565" s="210"/>
      <c r="L565" s="211">
        <v>2.1</v>
      </c>
      <c r="M565" s="211">
        <v>19.5</v>
      </c>
      <c r="N565" s="211">
        <v>6.2</v>
      </c>
    </row>
    <row r="566" spans="1:14" s="91" customFormat="1" ht="34.5" customHeight="1">
      <c r="A566" s="251" t="s">
        <v>876</v>
      </c>
      <c r="B566" s="119"/>
      <c r="C566" s="285"/>
      <c r="D566" s="331" t="s">
        <v>993</v>
      </c>
      <c r="E566" s="342"/>
      <c r="F566" s="342"/>
      <c r="G566" s="342"/>
      <c r="H566" s="332"/>
      <c r="I566" s="343"/>
      <c r="J566" s="213"/>
      <c r="K566" s="214"/>
      <c r="L566" s="211">
        <v>28.1</v>
      </c>
      <c r="M566" s="211">
        <v>55.7</v>
      </c>
      <c r="N566" s="211">
        <v>27.5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1054</v>
      </c>
    </row>
    <row r="589" spans="1:22" s="1" customFormat="1" ht="20.25" customHeight="1">
      <c r="A589" s="243"/>
      <c r="C589" s="62"/>
      <c r="D589" s="3"/>
      <c r="E589" s="3"/>
      <c r="F589" s="3"/>
      <c r="G589" s="3"/>
      <c r="H589" s="287"/>
      <c r="I589" s="67" t="s">
        <v>36</v>
      </c>
      <c r="J589" s="68"/>
      <c r="K589" s="186"/>
      <c r="L589" s="70" t="s">
        <v>1051</v>
      </c>
      <c r="M589" s="70" t="s">
        <v>1051</v>
      </c>
      <c r="N589" s="70" t="s">
        <v>1051</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101</v>
      </c>
      <c r="K593" s="201" t="str">
        <f>IF(OR(COUNTIF(L593:N593,"未確認")&gt;0,COUNTIF(L593:N593,"*")&gt;0),"※","")</f>
        <v/>
      </c>
      <c r="L593" s="117">
        <v>23</v>
      </c>
      <c r="M593" s="117">
        <v>14</v>
      </c>
      <c r="N593" s="117">
        <v>64</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19444</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152</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6623</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287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1085</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10</v>
      </c>
      <c r="K614" s="201" t="str">
        <f t="shared" si="29"/>
        <v>※</v>
      </c>
      <c r="L614" s="117" t="s">
        <v>541</v>
      </c>
      <c r="M614" s="117" t="s">
        <v>541</v>
      </c>
      <c r="N614" s="117">
        <v>10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69.95" customHeight="1">
      <c r="A622" s="252" t="s">
        <v>915</v>
      </c>
      <c r="B622" s="119"/>
      <c r="C622" s="320" t="s">
        <v>427</v>
      </c>
      <c r="D622" s="321"/>
      <c r="E622" s="321"/>
      <c r="F622" s="321"/>
      <c r="G622" s="321"/>
      <c r="H622" s="322"/>
      <c r="I622" s="122" t="s">
        <v>428</v>
      </c>
      <c r="J622" s="116">
        <f t="shared" si="28"/>
        <v>19</v>
      </c>
      <c r="K622" s="201" t="str">
        <f t="shared" si="29"/>
        <v>※</v>
      </c>
      <c r="L622" s="117" t="s">
        <v>541</v>
      </c>
      <c r="M622" s="117" t="s">
        <v>541</v>
      </c>
      <c r="N622" s="117">
        <v>19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 customHeight="1">
      <c r="A632" s="252" t="s">
        <v>918</v>
      </c>
      <c r="B632" s="119"/>
      <c r="C632" s="320" t="s">
        <v>434</v>
      </c>
      <c r="D632" s="321"/>
      <c r="E632" s="321"/>
      <c r="F632" s="321"/>
      <c r="G632" s="321"/>
      <c r="H632" s="322"/>
      <c r="I632" s="122" t="s">
        <v>435</v>
      </c>
      <c r="J632" s="116">
        <f t="shared" si="30"/>
        <v>39</v>
      </c>
      <c r="K632" s="201" t="str">
        <f t="shared" si="31"/>
        <v>※</v>
      </c>
      <c r="L632" s="117" t="s">
        <v>541</v>
      </c>
      <c r="M632" s="117">
        <v>11</v>
      </c>
      <c r="N632" s="117">
        <v>28</v>
      </c>
    </row>
    <row r="633" spans="1:22" s="118" customFormat="1" ht="57">
      <c r="A633" s="252" t="s">
        <v>919</v>
      </c>
      <c r="B633" s="119"/>
      <c r="C633" s="320" t="s">
        <v>436</v>
      </c>
      <c r="D633" s="321"/>
      <c r="E633" s="321"/>
      <c r="F633" s="321"/>
      <c r="G633" s="321"/>
      <c r="H633" s="322"/>
      <c r="I633" s="122" t="s">
        <v>437</v>
      </c>
      <c r="J633" s="116">
        <f t="shared" si="30"/>
        <v>43</v>
      </c>
      <c r="K633" s="201" t="str">
        <f t="shared" si="31"/>
        <v>※</v>
      </c>
      <c r="L633" s="117" t="s">
        <v>541</v>
      </c>
      <c r="M633" s="117">
        <v>13</v>
      </c>
      <c r="N633" s="117">
        <v>30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v>12</v>
      </c>
      <c r="M635" s="117">
        <v>0</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25</v>
      </c>
      <c r="K646" s="201" t="str">
        <f t="shared" ref="K646:K660" si="33">IF(OR(COUNTIF(L646:N646,"未確認")&gt;0,COUNTIF(L646:N646,"*")&gt;0),"※","")</f>
        <v>※</v>
      </c>
      <c r="L646" s="117">
        <v>10</v>
      </c>
      <c r="M646" s="117" t="s">
        <v>541</v>
      </c>
      <c r="N646" s="117">
        <v>15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t="s">
        <v>541</v>
      </c>
      <c r="M651" s="117" t="s">
        <v>541</v>
      </c>
      <c r="N651" s="117">
        <v>10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15</v>
      </c>
      <c r="K655" s="201" t="str">
        <f t="shared" si="33"/>
        <v>※</v>
      </c>
      <c r="L655" s="117" t="s">
        <v>541</v>
      </c>
      <c r="M655" s="117" t="s">
        <v>541</v>
      </c>
      <c r="N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t="s">
        <v>541</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t="str">
        <f>IF(SUM(L706:N706)=0,IF(COUNTIF(L706:N706,"未確認")&gt;0,"未確認",IF(COUNTIF(L706:N706,"~*")&gt;0,"*",SUM(L706:N706))),SUM(L706:N706))</f>
        <v>*</v>
      </c>
      <c r="K706" s="201" t="str">
        <f>IF(OR(COUNTIF(L706:N706,"未確認")&gt;0,COUNTIF(L706:N706,"*")&gt;0),"※","")</f>
        <v>※</v>
      </c>
      <c r="L706" s="117" t="s">
        <v>541</v>
      </c>
      <c r="M706" s="117">
        <v>0</v>
      </c>
      <c r="N706" s="117" t="s">
        <v>541</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A7BEDA0-0073-407D-880A-C3A4CAF8F57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2019-12-23T00:29:20Z</dcterms:modified>
</cp:coreProperties>
</file>