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4125" windowWidth="20550" windowHeight="4170"/>
  </bookViews>
  <sheets>
    <sheet name="1(4)市町村税の税目別決算推移" sheetId="1" r:id="rId1"/>
  </sheets>
  <definedNames>
    <definedName name="_xlnm.Print_Area" localSheetId="0">'1(4)市町村税の税目別決算推移'!$A$1:$P$27</definedName>
  </definedNames>
  <calcPr calcId="145621"/>
</workbook>
</file>

<file path=xl/calcChain.xml><?xml version="1.0" encoding="utf-8"?>
<calcChain xmlns="http://schemas.openxmlformats.org/spreadsheetml/2006/main">
  <c r="K25" i="1" l="1"/>
  <c r="K23" i="1"/>
  <c r="K22" i="1"/>
  <c r="K21" i="1"/>
  <c r="K20" i="1"/>
  <c r="K19" i="1"/>
  <c r="H2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M6" i="1"/>
  <c r="L5" i="1"/>
  <c r="M5" i="1" s="1"/>
  <c r="L23" i="1" l="1"/>
  <c r="L10" i="1" l="1"/>
  <c r="L19" i="1" l="1"/>
  <c r="L25" i="1" s="1"/>
  <c r="N5" i="1" s="1"/>
  <c r="G19" i="1"/>
  <c r="J26" i="1"/>
  <c r="G26" i="1"/>
  <c r="G25" i="1"/>
  <c r="G23" i="1"/>
  <c r="J22" i="1"/>
  <c r="G22" i="1"/>
  <c r="J21" i="1"/>
  <c r="G21" i="1"/>
  <c r="J20" i="1"/>
  <c r="G20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J10" i="1"/>
  <c r="G10" i="1"/>
  <c r="J9" i="1"/>
  <c r="G9" i="1"/>
  <c r="J8" i="1"/>
  <c r="G8" i="1"/>
  <c r="J7" i="1"/>
  <c r="G7" i="1"/>
  <c r="J6" i="1"/>
  <c r="G6" i="1"/>
  <c r="J5" i="1"/>
  <c r="G5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5" i="1"/>
  <c r="J25" i="1" l="1"/>
  <c r="J19" i="1"/>
  <c r="J23" i="1"/>
  <c r="M10" i="1"/>
  <c r="M26" i="1"/>
  <c r="M23" i="1"/>
  <c r="M22" i="1"/>
  <c r="M21" i="1"/>
  <c r="M20" i="1"/>
  <c r="M18" i="1"/>
  <c r="M17" i="1"/>
  <c r="M16" i="1"/>
  <c r="M15" i="1"/>
  <c r="M14" i="1"/>
  <c r="M13" i="1"/>
  <c r="M12" i="1"/>
  <c r="M11" i="1"/>
  <c r="M9" i="1"/>
  <c r="M8" i="1"/>
  <c r="M7" i="1"/>
  <c r="M19" i="1" l="1"/>
  <c r="N15" i="1"/>
  <c r="M25" i="1"/>
  <c r="N18" i="1"/>
  <c r="N21" i="1"/>
  <c r="N19" i="1"/>
  <c r="N8" i="1"/>
  <c r="N12" i="1"/>
  <c r="N17" i="1"/>
  <c r="N13" i="1"/>
  <c r="N25" i="1"/>
  <c r="N9" i="1"/>
  <c r="N7" i="1"/>
  <c r="N22" i="1"/>
  <c r="N10" i="1"/>
  <c r="N23" i="1"/>
  <c r="N16" i="1"/>
  <c r="N11" i="1"/>
  <c r="N14" i="1"/>
  <c r="N6" i="1"/>
  <c r="N20" i="1"/>
</calcChain>
</file>

<file path=xl/sharedStrings.xml><?xml version="1.0" encoding="utf-8"?>
<sst xmlns="http://schemas.openxmlformats.org/spreadsheetml/2006/main" count="82" uniqueCount="35">
  <si>
    <t>税　　額</t>
  </si>
  <si>
    <t>伸長率％</t>
  </si>
  <si>
    <t>構成割合％</t>
  </si>
  <si>
    <t>個人均等割</t>
  </si>
  <si>
    <t>所得割</t>
  </si>
  <si>
    <t>法人均等割</t>
  </si>
  <si>
    <t>法人税割</t>
  </si>
  <si>
    <t>固定資産税</t>
  </si>
  <si>
    <t>土地</t>
  </si>
  <si>
    <t>家屋</t>
  </si>
  <si>
    <t>償却資産</t>
  </si>
  <si>
    <t>交付金</t>
  </si>
  <si>
    <t>軽自動車税</t>
  </si>
  <si>
    <t>市町村たばこ税</t>
  </si>
  <si>
    <t>鉱産税</t>
  </si>
  <si>
    <t>特別土地保有税</t>
  </si>
  <si>
    <t>小　計</t>
  </si>
  <si>
    <t>入湯税</t>
  </si>
  <si>
    <t>事業所税</t>
  </si>
  <si>
    <t>都市計画税</t>
  </si>
  <si>
    <t>旧法による税</t>
  </si>
  <si>
    <t>－</t>
  </si>
  <si>
    <t>合　計</t>
  </si>
  <si>
    <t>国民健康保険税</t>
  </si>
  <si>
    <t>市町村民税</t>
    <phoneticPr fontId="2"/>
  </si>
  <si>
    <t>（単位：千円）</t>
    <rPh sb="1" eb="3">
      <t>タンイ</t>
    </rPh>
    <rPh sb="4" eb="6">
      <t>センエン</t>
    </rPh>
    <phoneticPr fontId="2"/>
  </si>
  <si>
    <t>年度
　　　　　　税目</t>
    <rPh sb="11" eb="13">
      <t>ゼイモク</t>
    </rPh>
    <phoneticPr fontId="2"/>
  </si>
  <si>
    <t>　　　　　年度
税目</t>
    <rPh sb="10" eb="12">
      <t>ゼイモク</t>
    </rPh>
    <phoneticPr fontId="2"/>
  </si>
  <si>
    <t xml:space="preserve">  (4)　市町村税の税目別決算推移</t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</si>
  <si>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</si>
  <si>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</si>
  <si>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　　</t>
    <phoneticPr fontId="2"/>
  </si>
  <si>
    <t>資料　　「地方財政状況調」第6表</t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</si>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</sst>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#,##0_ "/>
    <numFmt numFmtId="178" formatCode="0.0_ "/>
  </numFmts>
  <fonts count="7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ck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/>
      <top style="medium">
        <color indexed="8"/>
      </top>
      <bottom/>
      <diagonal style="thin">
        <color indexed="8"/>
      </diagonal>
    </border>
    <border diagonalUp="1">
      <left/>
      <right style="thick">
        <color indexed="8"/>
      </right>
      <top style="medium">
        <color indexed="8"/>
      </top>
      <bottom/>
      <diagonal style="thin">
        <color indexed="8"/>
      </diagonal>
    </border>
    <border diagonalUp="1">
      <left style="thin">
        <color indexed="8"/>
      </left>
      <right/>
      <top/>
      <bottom style="medium">
        <color indexed="8"/>
      </bottom>
      <diagonal style="thin">
        <color indexed="8"/>
      </diagonal>
    </border>
    <border diagonalUp="1">
      <left/>
      <right style="thick">
        <color indexed="8"/>
      </right>
      <top/>
      <bottom style="medium">
        <color indexed="8"/>
      </bottom>
      <diagonal style="thin">
        <color indexed="8"/>
      </diagonal>
    </border>
    <border diagonalDown="1">
      <left style="thick">
        <color indexed="8"/>
      </left>
      <right/>
      <top style="medium">
        <color indexed="8"/>
      </top>
      <bottom/>
      <diagonal style="thin">
        <color indexed="8"/>
      </diagonal>
    </border>
    <border diagonalDown="1">
      <left/>
      <right style="thin">
        <color indexed="8"/>
      </right>
      <top style="medium">
        <color indexed="8"/>
      </top>
      <bottom/>
      <diagonal style="thin">
        <color indexed="8"/>
      </diagonal>
    </border>
    <border diagonalDown="1">
      <left style="thick">
        <color indexed="8"/>
      </left>
      <right/>
      <top/>
      <bottom style="medium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medium">
        <color indexed="8"/>
      </bottom>
      <diagonal style="thin">
        <color indexed="8"/>
      </diagonal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Protection="1"/>
    <xf numFmtId="178" fontId="3" fillId="0" borderId="0" xfId="0" applyNumberFormat="1" applyFont="1" applyFill="1" applyProtection="1"/>
    <xf numFmtId="0" fontId="3" fillId="0" borderId="0" xfId="0" applyFont="1" applyFill="1"/>
    <xf numFmtId="177" fontId="3" fillId="0" borderId="0" xfId="0" applyNumberFormat="1" applyFont="1" applyFill="1"/>
    <xf numFmtId="178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Protection="1"/>
    <xf numFmtId="0" fontId="4" fillId="0" borderId="0" xfId="0" applyFont="1" applyFill="1"/>
    <xf numFmtId="0" fontId="5" fillId="0" borderId="0" xfId="0" applyFont="1" applyFill="1" applyAlignment="1" applyProtection="1">
      <alignment vertical="center"/>
    </xf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1" xfId="0" applyFont="1" applyFill="1" applyBorder="1" applyAlignment="1" applyProtection="1">
      <alignment horizontal="centerContinuous" vertical="center"/>
    </xf>
    <xf numFmtId="0" fontId="5" fillId="0" borderId="2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4" xfId="0" applyFont="1" applyFill="1" applyBorder="1" applyAlignment="1" applyProtection="1">
      <alignment horizontal="centerContinuous" vertical="center"/>
    </xf>
    <xf numFmtId="0" fontId="6" fillId="0" borderId="4" xfId="0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vertical="center"/>
    </xf>
    <xf numFmtId="0" fontId="5" fillId="0" borderId="17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176" fontId="5" fillId="0" borderId="10" xfId="0" applyNumberFormat="1" applyFont="1" applyFill="1" applyBorder="1" applyAlignment="1" applyProtection="1">
      <alignment vertical="center"/>
    </xf>
    <xf numFmtId="0" fontId="5" fillId="0" borderId="7" xfId="0" applyFont="1" applyFill="1" applyBorder="1" applyProtection="1"/>
    <xf numFmtId="0" fontId="5" fillId="0" borderId="8" xfId="0" applyFont="1" applyFill="1" applyBorder="1" applyAlignment="1" applyProtection="1">
      <alignment horizontal="distributed" vertical="center"/>
    </xf>
    <xf numFmtId="37" fontId="5" fillId="0" borderId="5" xfId="0" applyNumberFormat="1" applyFont="1" applyFill="1" applyBorder="1" applyAlignment="1" applyProtection="1">
      <alignment vertical="center"/>
    </xf>
    <xf numFmtId="176" fontId="5" fillId="0" borderId="5" xfId="0" applyNumberFormat="1" applyFont="1" applyFill="1" applyBorder="1" applyAlignment="1" applyProtection="1">
      <alignment vertical="center"/>
    </xf>
    <xf numFmtId="3" fontId="5" fillId="0" borderId="28" xfId="0" applyNumberFormat="1" applyFont="1" applyBorder="1" applyAlignment="1">
      <alignment vertical="center"/>
    </xf>
    <xf numFmtId="0" fontId="5" fillId="0" borderId="15" xfId="0" applyFont="1" applyFill="1" applyBorder="1" applyProtection="1"/>
    <xf numFmtId="0" fontId="5" fillId="0" borderId="13" xfId="0" applyFont="1" applyFill="1" applyBorder="1" applyAlignment="1" applyProtection="1">
      <alignment horizontal="distributed" vertical="center"/>
    </xf>
    <xf numFmtId="3" fontId="5" fillId="0" borderId="5" xfId="0" applyNumberFormat="1" applyFont="1" applyBorder="1" applyAlignment="1">
      <alignment vertical="center"/>
    </xf>
    <xf numFmtId="0" fontId="5" fillId="0" borderId="9" xfId="0" applyFont="1" applyFill="1" applyBorder="1" applyAlignment="1" applyProtection="1">
      <alignment horizontal="distributed" vertical="center"/>
    </xf>
    <xf numFmtId="0" fontId="5" fillId="0" borderId="14" xfId="0" applyFont="1" applyFill="1" applyBorder="1" applyAlignment="1" applyProtection="1">
      <alignment horizontal="distributed" vertical="center"/>
    </xf>
    <xf numFmtId="37" fontId="5" fillId="0" borderId="18" xfId="0" applyNumberFormat="1" applyFont="1" applyFill="1" applyBorder="1" applyAlignment="1" applyProtection="1">
      <alignment vertical="center"/>
    </xf>
    <xf numFmtId="176" fontId="5" fillId="0" borderId="18" xfId="0" applyNumberFormat="1" applyFont="1" applyFill="1" applyBorder="1" applyAlignment="1" applyProtection="1">
      <alignment vertical="center"/>
    </xf>
    <xf numFmtId="0" fontId="5" fillId="0" borderId="20" xfId="0" applyFont="1" applyFill="1" applyBorder="1" applyAlignment="1" applyProtection="1">
      <alignment horizontal="centerContinuous" vertical="center"/>
    </xf>
    <xf numFmtId="0" fontId="5" fillId="0" borderId="21" xfId="0" applyFont="1" applyFill="1" applyBorder="1" applyAlignment="1" applyProtection="1">
      <alignment horizontal="centerContinuous"/>
    </xf>
    <xf numFmtId="37" fontId="5" fillId="0" borderId="22" xfId="0" applyNumberFormat="1" applyFont="1" applyFill="1" applyBorder="1" applyAlignment="1" applyProtection="1">
      <alignment vertical="center"/>
    </xf>
    <xf numFmtId="176" fontId="5" fillId="0" borderId="22" xfId="0" applyNumberFormat="1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horizontal="centerContinuous" vertical="center"/>
    </xf>
    <xf numFmtId="0" fontId="5" fillId="0" borderId="24" xfId="0" applyFont="1" applyFill="1" applyBorder="1" applyAlignment="1" applyProtection="1">
      <alignment horizontal="centerContinuous"/>
    </xf>
    <xf numFmtId="37" fontId="5" fillId="0" borderId="18" xfId="0" applyNumberFormat="1" applyFont="1" applyFill="1" applyBorder="1" applyAlignment="1" applyProtection="1">
      <alignment horizontal="center" vertical="center"/>
    </xf>
    <xf numFmtId="176" fontId="5" fillId="0" borderId="18" xfId="0" applyNumberFormat="1" applyFont="1" applyFill="1" applyBorder="1" applyAlignment="1" applyProtection="1">
      <alignment horizontal="center" vertical="center"/>
    </xf>
    <xf numFmtId="37" fontId="5" fillId="0" borderId="25" xfId="0" applyNumberFormat="1" applyFont="1" applyFill="1" applyBorder="1" applyAlignment="1" applyProtection="1">
      <alignment vertical="center"/>
    </xf>
    <xf numFmtId="176" fontId="5" fillId="0" borderId="25" xfId="0" applyNumberFormat="1" applyFont="1" applyFill="1" applyBorder="1" applyAlignment="1" applyProtection="1">
      <alignment vertical="center"/>
    </xf>
    <xf numFmtId="176" fontId="5" fillId="0" borderId="29" xfId="0" applyNumberFormat="1" applyFont="1" applyFill="1" applyBorder="1" applyAlignment="1" applyProtection="1">
      <alignment horizontal="center" vertical="center"/>
    </xf>
    <xf numFmtId="176" fontId="5" fillId="0" borderId="25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Protection="1"/>
    <xf numFmtId="0" fontId="6" fillId="0" borderId="0" xfId="0" applyFont="1" applyFill="1" applyProtection="1"/>
    <xf numFmtId="0" fontId="5" fillId="0" borderId="0" xfId="0" applyFont="1" applyFill="1" applyAlignment="1" applyProtection="1">
      <alignment horizontal="centerContinuous" vertical="center"/>
    </xf>
    <xf numFmtId="0" fontId="6" fillId="0" borderId="0" xfId="0" applyFont="1" applyFill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right"/>
    </xf>
    <xf numFmtId="3" fontId="5" fillId="0" borderId="28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0" fontId="5" fillId="0" borderId="32" xfId="0" applyFont="1" applyFill="1" applyBorder="1" applyAlignment="1" applyProtection="1">
      <alignment horizontal="distributed" vertical="center"/>
    </xf>
    <xf numFmtId="0" fontId="5" fillId="0" borderId="13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/>
    </xf>
    <xf numFmtId="0" fontId="3" fillId="0" borderId="0" xfId="0" applyFont="1" applyFill="1" applyAlignment="1">
      <alignment horizontal="center"/>
    </xf>
    <xf numFmtId="0" fontId="5" fillId="0" borderId="33" xfId="0" applyFont="1" applyFill="1" applyBorder="1" applyAlignment="1" applyProtection="1">
      <alignment horizontal="distributed" vertical="center"/>
    </xf>
    <xf numFmtId="0" fontId="5" fillId="0" borderId="11" xfId="0" applyFont="1" applyFill="1" applyBorder="1" applyAlignment="1">
      <alignment horizontal="distributed"/>
    </xf>
    <xf numFmtId="0" fontId="5" fillId="0" borderId="31" xfId="0" applyFont="1" applyFill="1" applyBorder="1" applyAlignment="1" applyProtection="1">
      <alignment horizontal="distributed" vertical="center"/>
    </xf>
    <xf numFmtId="0" fontId="5" fillId="0" borderId="14" xfId="0" applyFont="1" applyFill="1" applyBorder="1" applyAlignment="1">
      <alignment horizontal="distributed"/>
    </xf>
    <xf numFmtId="0" fontId="5" fillId="0" borderId="32" xfId="0" applyFont="1" applyFill="1" applyBorder="1" applyAlignment="1" applyProtection="1">
      <alignment horizontal="distributed" vertical="center" wrapText="1"/>
    </xf>
    <xf numFmtId="0" fontId="5" fillId="0" borderId="13" xfId="0" applyFont="1" applyFill="1" applyBorder="1" applyAlignment="1">
      <alignment horizontal="distributed" wrapText="1"/>
    </xf>
    <xf numFmtId="0" fontId="5" fillId="0" borderId="29" xfId="0" applyFont="1" applyFill="1" applyBorder="1" applyAlignment="1" applyProtection="1">
      <alignment horizontal="distributed" vertical="center"/>
    </xf>
    <xf numFmtId="0" fontId="5" fillId="0" borderId="30" xfId="0" applyFont="1" applyFill="1" applyBorder="1" applyAlignment="1">
      <alignment horizontal="distributed"/>
    </xf>
    <xf numFmtId="0" fontId="5" fillId="0" borderId="35" xfId="0" applyFont="1" applyFill="1" applyBorder="1" applyAlignment="1" applyProtection="1">
      <alignment vertical="center" wrapText="1"/>
    </xf>
    <xf numFmtId="0" fontId="5" fillId="0" borderId="36" xfId="0" applyFont="1" applyFill="1" applyBorder="1" applyAlignment="1" applyProtection="1">
      <alignment vertical="center"/>
    </xf>
    <xf numFmtId="0" fontId="5" fillId="0" borderId="37" xfId="0" applyFont="1" applyFill="1" applyBorder="1" applyAlignment="1" applyProtection="1">
      <alignment vertical="center"/>
    </xf>
    <xf numFmtId="0" fontId="5" fillId="0" borderId="38" xfId="0" applyFont="1" applyFill="1" applyBorder="1" applyAlignment="1" applyProtection="1">
      <alignment vertical="center"/>
    </xf>
    <xf numFmtId="0" fontId="5" fillId="0" borderId="39" xfId="0" applyFont="1" applyFill="1" applyBorder="1" applyAlignment="1" applyProtection="1">
      <alignment vertical="center" wrapText="1"/>
    </xf>
    <xf numFmtId="0" fontId="5" fillId="0" borderId="40" xfId="0" applyFont="1" applyFill="1" applyBorder="1" applyAlignment="1" applyProtection="1">
      <alignment vertical="center"/>
    </xf>
    <xf numFmtId="0" fontId="5" fillId="0" borderId="41" xfId="0" applyFont="1" applyFill="1" applyBorder="1" applyAlignment="1" applyProtection="1">
      <alignment vertical="center"/>
    </xf>
    <xf numFmtId="0" fontId="5" fillId="0" borderId="42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distributed" vertical="center"/>
    </xf>
    <xf numFmtId="0" fontId="5" fillId="0" borderId="27" xfId="0" applyFont="1" applyFill="1" applyBorder="1" applyAlignment="1">
      <alignment horizontal="distributed"/>
    </xf>
    <xf numFmtId="0" fontId="5" fillId="0" borderId="43" xfId="0" applyFont="1" applyFill="1" applyBorder="1" applyAlignment="1" applyProtection="1">
      <alignment horizontal="distributed" vertical="center"/>
    </xf>
    <xf numFmtId="0" fontId="5" fillId="0" borderId="19" xfId="0" applyFont="1" applyFill="1" applyBorder="1" applyAlignment="1">
      <alignment horizontal="distributed"/>
    </xf>
    <xf numFmtId="0" fontId="5" fillId="0" borderId="44" xfId="0" applyFont="1" applyFill="1" applyBorder="1" applyAlignment="1" applyProtection="1">
      <alignment horizontal="distributed" vertical="center"/>
    </xf>
    <xf numFmtId="0" fontId="5" fillId="0" borderId="26" xfId="0" applyFont="1" applyFill="1" applyBorder="1" applyAlignment="1">
      <alignment horizontal="distributed"/>
    </xf>
    <xf numFmtId="0" fontId="5" fillId="0" borderId="34" xfId="0" applyFont="1" applyFill="1" applyBorder="1" applyAlignment="1" applyProtection="1">
      <alignment horizontal="distributed" vertical="center" wrapText="1"/>
    </xf>
    <xf numFmtId="0" fontId="5" fillId="0" borderId="6" xfId="0" applyFont="1" applyFill="1" applyBorder="1" applyAlignment="1">
      <alignment horizontal="distributed" wrapText="1"/>
    </xf>
    <xf numFmtId="0" fontId="5" fillId="0" borderId="15" xfId="0" applyFont="1" applyFill="1" applyBorder="1" applyAlignment="1" applyProtection="1">
      <alignment horizontal="distributed" vertical="center"/>
    </xf>
    <xf numFmtId="0" fontId="5" fillId="0" borderId="45" xfId="0" applyFont="1" applyFill="1" applyBorder="1" applyAlignment="1">
      <alignment horizontal="distributed"/>
    </xf>
    <xf numFmtId="0" fontId="5" fillId="0" borderId="28" xfId="0" applyFont="1" applyFill="1" applyBorder="1" applyAlignment="1" applyProtection="1">
      <alignment horizontal="distributed" vertical="center"/>
    </xf>
    <xf numFmtId="0" fontId="5" fillId="0" borderId="46" xfId="0" applyFont="1" applyFill="1" applyBorder="1" applyAlignment="1">
      <alignment horizontal="distributed"/>
    </xf>
    <xf numFmtId="0" fontId="5" fillId="0" borderId="11" xfId="0" applyFont="1" applyFill="1" applyBorder="1" applyAlignment="1">
      <alignment horizontal="distributed" vertical="center"/>
    </xf>
    <xf numFmtId="0" fontId="5" fillId="0" borderId="34" xfId="0" applyFont="1" applyFill="1" applyBorder="1" applyAlignment="1" applyProtection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/>
    </xf>
    <xf numFmtId="0" fontId="5" fillId="0" borderId="14" xfId="0" applyFont="1" applyFill="1" applyBorder="1" applyAlignment="1">
      <alignment horizontal="distributed" vertic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S31"/>
  <sheetViews>
    <sheetView tabSelected="1" defaultGridColor="0" view="pageLayout" topLeftCell="A15" colorId="22" zoomScale="70" zoomScaleNormal="77" zoomScaleSheetLayoutView="75" zoomScalePageLayoutView="70" workbookViewId="0">
      <selection activeCell="T25" sqref="T25"/>
    </sheetView>
  </sheetViews>
  <sheetFormatPr defaultColWidth="10.625" defaultRowHeight="14.25" x14ac:dyDescent="0.15"/>
  <cols>
    <col min="1" max="1" width="4.625" style="4" customWidth="1"/>
    <col min="2" max="2" width="10.75" style="4" customWidth="1"/>
    <col min="3" max="3" width="14.125" style="4" customWidth="1"/>
    <col min="4" max="4" width="7.625" style="4" customWidth="1"/>
    <col min="5" max="5" width="10" style="4" customWidth="1"/>
    <col min="6" max="6" width="14.125" style="4" customWidth="1"/>
    <col min="7" max="7" width="7.75" style="4" customWidth="1"/>
    <col min="8" max="8" width="10" style="4" customWidth="1"/>
    <col min="9" max="9" width="14.125" style="4" customWidth="1"/>
    <col min="10" max="10" width="7.625" style="4" customWidth="1"/>
    <col min="11" max="11" width="10" style="9" customWidth="1"/>
    <col min="12" max="12" width="14.125" style="4" customWidth="1"/>
    <col min="13" max="13" width="7.625" style="4" customWidth="1"/>
    <col min="14" max="14" width="10" style="4" customWidth="1"/>
    <col min="15" max="15" width="4.625" style="4" customWidth="1"/>
    <col min="16" max="16" width="10.75" style="4" customWidth="1"/>
    <col min="17" max="18" width="10.625" style="6"/>
    <col min="19" max="16384" width="10.625" style="4"/>
  </cols>
  <sheetData>
    <row r="1" spans="1:253" ht="24.75" customHeight="1" x14ac:dyDescent="0.15">
      <c r="A1" s="10" t="s">
        <v>28</v>
      </c>
      <c r="B1" s="2"/>
      <c r="C1" s="2"/>
      <c r="D1" s="2"/>
      <c r="E1" s="2"/>
      <c r="F1" s="2"/>
      <c r="G1" s="2"/>
      <c r="H1" s="2"/>
      <c r="I1" s="2"/>
      <c r="J1" s="2"/>
      <c r="K1" s="8"/>
      <c r="L1" s="2"/>
      <c r="M1" s="2"/>
      <c r="N1" s="2"/>
      <c r="O1" s="2"/>
      <c r="P1" s="2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ht="24.75" customHeight="1" thickBot="1" x14ac:dyDescent="0.2">
      <c r="A2" s="47"/>
      <c r="B2" s="47"/>
      <c r="C2" s="47"/>
      <c r="D2" s="47"/>
      <c r="E2" s="47"/>
      <c r="F2" s="47"/>
      <c r="G2" s="47"/>
      <c r="H2" s="47"/>
      <c r="I2" s="47"/>
      <c r="J2" s="49"/>
      <c r="K2" s="50"/>
      <c r="L2" s="47"/>
      <c r="M2" s="49"/>
      <c r="N2" s="49"/>
      <c r="O2" s="47"/>
      <c r="P2" s="51" t="s">
        <v>25</v>
      </c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ht="29.25" customHeight="1" x14ac:dyDescent="0.15">
      <c r="A3" s="70" t="s">
        <v>27</v>
      </c>
      <c r="B3" s="71"/>
      <c r="C3" s="11" t="s">
        <v>29</v>
      </c>
      <c r="D3" s="12"/>
      <c r="E3" s="13"/>
      <c r="F3" s="14" t="s">
        <v>30</v>
      </c>
      <c r="G3" s="11"/>
      <c r="H3" s="16"/>
      <c r="I3" s="14" t="s">
        <v>33</v>
      </c>
      <c r="J3" s="11"/>
      <c r="K3" s="15"/>
      <c r="L3" s="14" t="s">
        <v>34</v>
      </c>
      <c r="M3" s="11"/>
      <c r="N3" s="15"/>
      <c r="O3" s="66" t="s">
        <v>26</v>
      </c>
      <c r="P3" s="67"/>
      <c r="Q3" s="3"/>
      <c r="R3" s="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ht="29.25" customHeight="1" thickBot="1" x14ac:dyDescent="0.2">
      <c r="A4" s="72"/>
      <c r="B4" s="73"/>
      <c r="C4" s="17" t="s">
        <v>0</v>
      </c>
      <c r="D4" s="18" t="s">
        <v>1</v>
      </c>
      <c r="E4" s="19" t="s">
        <v>2</v>
      </c>
      <c r="F4" s="17" t="s">
        <v>0</v>
      </c>
      <c r="G4" s="18" t="s">
        <v>1</v>
      </c>
      <c r="H4" s="20" t="s">
        <v>2</v>
      </c>
      <c r="I4" s="17" t="s">
        <v>0</v>
      </c>
      <c r="J4" s="18" t="s">
        <v>1</v>
      </c>
      <c r="K4" s="18" t="s">
        <v>2</v>
      </c>
      <c r="L4" s="17" t="s">
        <v>0</v>
      </c>
      <c r="M4" s="18" t="s">
        <v>1</v>
      </c>
      <c r="N4" s="18" t="s">
        <v>2</v>
      </c>
      <c r="O4" s="68"/>
      <c r="P4" s="69"/>
      <c r="Q4" s="3"/>
      <c r="R4" s="3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ht="29.25" customHeight="1" x14ac:dyDescent="0.15">
      <c r="A5" s="58" t="s">
        <v>24</v>
      </c>
      <c r="B5" s="86"/>
      <c r="C5" s="21">
        <v>505264355</v>
      </c>
      <c r="D5" s="22">
        <v>103.95302443078309</v>
      </c>
      <c r="E5" s="22">
        <f t="shared" ref="E5:E23" si="0">ROUND(C5/$C$25,3)*100</f>
        <v>47.099999999999994</v>
      </c>
      <c r="F5" s="21">
        <v>518548108</v>
      </c>
      <c r="G5" s="22">
        <f t="shared" ref="G5:G23" si="1">(F5/C5)*100</f>
        <v>102.62906988560474</v>
      </c>
      <c r="H5" s="22">
        <f>ROUND(F5/$F$25,3)*100</f>
        <v>47.4</v>
      </c>
      <c r="I5" s="21">
        <v>516995633</v>
      </c>
      <c r="J5" s="22">
        <f t="shared" ref="J5:J23" si="2">(I5/F5)*100</f>
        <v>99.700611191893501</v>
      </c>
      <c r="K5" s="22">
        <f>ROUND(I5/$I$25,3)*100</f>
        <v>47.3</v>
      </c>
      <c r="L5" s="21">
        <f>SUM(L6:L9)</f>
        <v>523276271</v>
      </c>
      <c r="M5" s="22">
        <f>(L5/I5)*100</f>
        <v>101.21483385914789</v>
      </c>
      <c r="N5" s="22">
        <f>ROUND(L5/$L$25,3)*100</f>
        <v>47.199999999999996</v>
      </c>
      <c r="O5" s="60" t="s">
        <v>24</v>
      </c>
      <c r="P5" s="90"/>
      <c r="Q5" s="3"/>
      <c r="R5" s="3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ht="29.25" customHeight="1" x14ac:dyDescent="0.15">
      <c r="A6" s="23"/>
      <c r="B6" s="24" t="s">
        <v>3</v>
      </c>
      <c r="C6" s="25">
        <v>10585574</v>
      </c>
      <c r="D6" s="26">
        <v>100.33576915848703</v>
      </c>
      <c r="E6" s="26">
        <f t="shared" si="0"/>
        <v>1</v>
      </c>
      <c r="F6" s="27">
        <v>12420619</v>
      </c>
      <c r="G6" s="26">
        <f t="shared" si="1"/>
        <v>117.33533769637812</v>
      </c>
      <c r="H6" s="26">
        <f t="shared" ref="H6:H25" si="3">ROUND(F6/$F$25,3)*100</f>
        <v>1.0999999999999999</v>
      </c>
      <c r="I6" s="52">
        <v>12665174</v>
      </c>
      <c r="J6" s="26">
        <f t="shared" si="2"/>
        <v>101.96894373782821</v>
      </c>
      <c r="K6" s="26">
        <f t="shared" ref="K6:K25" si="4">ROUND(I6/$I$25,3)*100</f>
        <v>1.2</v>
      </c>
      <c r="L6" s="52">
        <v>12951455</v>
      </c>
      <c r="M6" s="26">
        <f t="shared" ref="M6:M23" si="5">(L6/I6)*100</f>
        <v>102.26037952577676</v>
      </c>
      <c r="N6" s="26">
        <f t="shared" ref="N6:N25" si="6">ROUND(L6/$L$25,3)*100</f>
        <v>1.2</v>
      </c>
      <c r="O6" s="28"/>
      <c r="P6" s="29" t="s">
        <v>3</v>
      </c>
      <c r="Q6" s="3"/>
      <c r="R6" s="3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ht="29.25" customHeight="1" x14ac:dyDescent="0.15">
      <c r="A7" s="23"/>
      <c r="B7" s="24" t="s">
        <v>4</v>
      </c>
      <c r="C7" s="25">
        <v>416590158</v>
      </c>
      <c r="D7" s="26">
        <v>103.58634114639594</v>
      </c>
      <c r="E7" s="26">
        <f t="shared" si="0"/>
        <v>38.9</v>
      </c>
      <c r="F7" s="30">
        <v>419963789</v>
      </c>
      <c r="G7" s="26">
        <f t="shared" si="1"/>
        <v>100.80982013982194</v>
      </c>
      <c r="H7" s="26">
        <f t="shared" si="3"/>
        <v>38.4</v>
      </c>
      <c r="I7" s="53">
        <v>423789951</v>
      </c>
      <c r="J7" s="26">
        <f t="shared" si="2"/>
        <v>100.9110695017565</v>
      </c>
      <c r="K7" s="26">
        <f t="shared" si="4"/>
        <v>38.800000000000004</v>
      </c>
      <c r="L7" s="53">
        <v>433809144</v>
      </c>
      <c r="M7" s="26">
        <f t="shared" si="5"/>
        <v>102.36418843258508</v>
      </c>
      <c r="N7" s="26">
        <f t="shared" si="6"/>
        <v>39.1</v>
      </c>
      <c r="O7" s="28"/>
      <c r="P7" s="29" t="s">
        <v>4</v>
      </c>
      <c r="Q7" s="3"/>
      <c r="R7" s="3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ht="29.25" customHeight="1" x14ac:dyDescent="0.15">
      <c r="A8" s="23"/>
      <c r="B8" s="31" t="s">
        <v>5</v>
      </c>
      <c r="C8" s="21">
        <v>19322259</v>
      </c>
      <c r="D8" s="22">
        <v>99.782617495913811</v>
      </c>
      <c r="E8" s="22">
        <f t="shared" si="0"/>
        <v>1.7999999999999998</v>
      </c>
      <c r="F8" s="21">
        <v>19498432</v>
      </c>
      <c r="G8" s="22">
        <f t="shared" si="1"/>
        <v>100.91176192183326</v>
      </c>
      <c r="H8" s="22">
        <f t="shared" si="3"/>
        <v>1.7999999999999998</v>
      </c>
      <c r="I8" s="21">
        <v>19491524</v>
      </c>
      <c r="J8" s="22">
        <f t="shared" si="2"/>
        <v>99.964571510160411</v>
      </c>
      <c r="K8" s="22">
        <f t="shared" si="4"/>
        <v>1.7999999999999998</v>
      </c>
      <c r="L8" s="21">
        <v>20285684</v>
      </c>
      <c r="M8" s="22">
        <f t="shared" si="5"/>
        <v>104.07438638456388</v>
      </c>
      <c r="N8" s="22">
        <f t="shared" si="6"/>
        <v>1.7999999999999998</v>
      </c>
      <c r="O8" s="28"/>
      <c r="P8" s="32" t="s">
        <v>5</v>
      </c>
      <c r="Q8" s="3"/>
      <c r="R8" s="3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ht="29.25" customHeight="1" x14ac:dyDescent="0.15">
      <c r="A9" s="23"/>
      <c r="B9" s="31" t="s">
        <v>6</v>
      </c>
      <c r="C9" s="21">
        <v>58766364</v>
      </c>
      <c r="D9" s="22">
        <v>108.42183068877486</v>
      </c>
      <c r="E9" s="22">
        <f t="shared" si="0"/>
        <v>5.5</v>
      </c>
      <c r="F9" s="21">
        <v>66665268</v>
      </c>
      <c r="G9" s="22">
        <f t="shared" si="1"/>
        <v>113.44119911859785</v>
      </c>
      <c r="H9" s="22">
        <f t="shared" si="3"/>
        <v>6.1</v>
      </c>
      <c r="I9" s="21">
        <v>61048984</v>
      </c>
      <c r="J9" s="22">
        <f t="shared" si="2"/>
        <v>91.575397251834346</v>
      </c>
      <c r="K9" s="22">
        <f t="shared" si="4"/>
        <v>5.6000000000000005</v>
      </c>
      <c r="L9" s="21">
        <v>56229988</v>
      </c>
      <c r="M9" s="22">
        <f t="shared" si="5"/>
        <v>92.106345291512142</v>
      </c>
      <c r="N9" s="22">
        <f t="shared" si="6"/>
        <v>5.0999999999999996</v>
      </c>
      <c r="O9" s="28"/>
      <c r="P9" s="32" t="s">
        <v>6</v>
      </c>
      <c r="Q9" s="3"/>
      <c r="R9" s="3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ht="29.25" customHeight="1" x14ac:dyDescent="0.15">
      <c r="A10" s="87" t="s">
        <v>7</v>
      </c>
      <c r="B10" s="88"/>
      <c r="C10" s="25">
        <v>431842429</v>
      </c>
      <c r="D10" s="26">
        <v>96.089983148058863</v>
      </c>
      <c r="E10" s="22">
        <f t="shared" si="0"/>
        <v>40.300000000000004</v>
      </c>
      <c r="F10" s="25">
        <v>440735083</v>
      </c>
      <c r="G10" s="26">
        <f t="shared" si="1"/>
        <v>102.05923582372219</v>
      </c>
      <c r="H10" s="22">
        <f t="shared" si="3"/>
        <v>40.300000000000004</v>
      </c>
      <c r="I10" s="25">
        <v>440846817</v>
      </c>
      <c r="J10" s="26">
        <f t="shared" si="2"/>
        <v>100.0253517372022</v>
      </c>
      <c r="K10" s="22">
        <f t="shared" si="4"/>
        <v>40.300000000000004</v>
      </c>
      <c r="L10" s="25">
        <f>SUM(L11:L14)</f>
        <v>449081289</v>
      </c>
      <c r="M10" s="26">
        <f t="shared" si="5"/>
        <v>101.86787602461015</v>
      </c>
      <c r="N10" s="22">
        <f t="shared" si="6"/>
        <v>40.5</v>
      </c>
      <c r="O10" s="54" t="s">
        <v>7</v>
      </c>
      <c r="P10" s="55"/>
      <c r="Q10" s="3"/>
      <c r="R10" s="3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ht="29.25" customHeight="1" x14ac:dyDescent="0.15">
      <c r="A11" s="23"/>
      <c r="B11" s="24" t="s">
        <v>8</v>
      </c>
      <c r="C11" s="25">
        <v>194627982</v>
      </c>
      <c r="D11" s="26">
        <v>99.438911087167085</v>
      </c>
      <c r="E11" s="26">
        <f t="shared" si="0"/>
        <v>18.2</v>
      </c>
      <c r="F11" s="25">
        <v>196349550</v>
      </c>
      <c r="G11" s="26">
        <f t="shared" si="1"/>
        <v>100.88454290195538</v>
      </c>
      <c r="H11" s="26">
        <f t="shared" si="3"/>
        <v>17.899999999999999</v>
      </c>
      <c r="I11" s="25">
        <v>197591905</v>
      </c>
      <c r="J11" s="26">
        <f t="shared" si="2"/>
        <v>100.63272617635232</v>
      </c>
      <c r="K11" s="26">
        <f t="shared" si="4"/>
        <v>18.099999999999998</v>
      </c>
      <c r="L11" s="25">
        <v>197555960</v>
      </c>
      <c r="M11" s="26">
        <f t="shared" si="5"/>
        <v>99.981808465281006</v>
      </c>
      <c r="N11" s="26">
        <f t="shared" si="6"/>
        <v>17.8</v>
      </c>
      <c r="O11" s="28"/>
      <c r="P11" s="29" t="s">
        <v>8</v>
      </c>
      <c r="Q11" s="3"/>
      <c r="R11" s="3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ht="29.25" customHeight="1" x14ac:dyDescent="0.15">
      <c r="A12" s="23"/>
      <c r="B12" s="31" t="s">
        <v>9</v>
      </c>
      <c r="C12" s="21">
        <v>175277826</v>
      </c>
      <c r="D12" s="22">
        <v>91.913313581197613</v>
      </c>
      <c r="E12" s="22">
        <f t="shared" si="0"/>
        <v>16.400000000000002</v>
      </c>
      <c r="F12" s="21">
        <v>181174027</v>
      </c>
      <c r="G12" s="22">
        <f t="shared" si="1"/>
        <v>103.3639172361711</v>
      </c>
      <c r="H12" s="22">
        <f t="shared" si="3"/>
        <v>16.600000000000001</v>
      </c>
      <c r="I12" s="21">
        <v>179249918</v>
      </c>
      <c r="J12" s="22">
        <f t="shared" si="2"/>
        <v>98.937977461857713</v>
      </c>
      <c r="K12" s="22">
        <f t="shared" si="4"/>
        <v>16.400000000000002</v>
      </c>
      <c r="L12" s="21">
        <v>185794314</v>
      </c>
      <c r="M12" s="22">
        <f t="shared" si="5"/>
        <v>103.65098967576654</v>
      </c>
      <c r="N12" s="22">
        <f t="shared" si="6"/>
        <v>16.8</v>
      </c>
      <c r="O12" s="28"/>
      <c r="P12" s="32" t="s">
        <v>9</v>
      </c>
      <c r="Q12" s="3"/>
      <c r="R12" s="3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ht="29.25" customHeight="1" x14ac:dyDescent="0.15">
      <c r="A13" s="23"/>
      <c r="B13" s="31" t="s">
        <v>10</v>
      </c>
      <c r="C13" s="21">
        <v>58650541</v>
      </c>
      <c r="D13" s="22">
        <v>97.49699526429545</v>
      </c>
      <c r="E13" s="22">
        <f t="shared" si="0"/>
        <v>5.5</v>
      </c>
      <c r="F13" s="21">
        <v>59914650</v>
      </c>
      <c r="G13" s="22">
        <f t="shared" si="1"/>
        <v>102.15532368235102</v>
      </c>
      <c r="H13" s="22">
        <f t="shared" si="3"/>
        <v>5.5</v>
      </c>
      <c r="I13" s="21">
        <v>60732322</v>
      </c>
      <c r="J13" s="22">
        <f t="shared" si="2"/>
        <v>101.36472799223561</v>
      </c>
      <c r="K13" s="22">
        <f t="shared" si="4"/>
        <v>5.6000000000000005</v>
      </c>
      <c r="L13" s="21">
        <v>62496946</v>
      </c>
      <c r="M13" s="22">
        <f t="shared" si="5"/>
        <v>102.90557637496553</v>
      </c>
      <c r="N13" s="22">
        <f t="shared" si="6"/>
        <v>5.6000000000000005</v>
      </c>
      <c r="O13" s="28"/>
      <c r="P13" s="32" t="s">
        <v>10</v>
      </c>
      <c r="Q13" s="3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ht="29.25" customHeight="1" x14ac:dyDescent="0.15">
      <c r="A14" s="23"/>
      <c r="B14" s="31" t="s">
        <v>11</v>
      </c>
      <c r="C14" s="21">
        <v>3286080</v>
      </c>
      <c r="D14" s="22">
        <v>102.65238325843077</v>
      </c>
      <c r="E14" s="22">
        <f t="shared" si="0"/>
        <v>0.3</v>
      </c>
      <c r="F14" s="21">
        <v>3296856</v>
      </c>
      <c r="G14" s="22">
        <f t="shared" si="1"/>
        <v>100.32792871749928</v>
      </c>
      <c r="H14" s="22">
        <f t="shared" si="3"/>
        <v>0.3</v>
      </c>
      <c r="I14" s="21">
        <v>3272672</v>
      </c>
      <c r="J14" s="22">
        <f t="shared" si="2"/>
        <v>99.26645264458017</v>
      </c>
      <c r="K14" s="22">
        <f t="shared" si="4"/>
        <v>0.3</v>
      </c>
      <c r="L14" s="21">
        <v>3234069</v>
      </c>
      <c r="M14" s="22">
        <f t="shared" si="5"/>
        <v>98.820443967498122</v>
      </c>
      <c r="N14" s="22">
        <f t="shared" si="6"/>
        <v>0.3</v>
      </c>
      <c r="O14" s="28"/>
      <c r="P14" s="32" t="s">
        <v>11</v>
      </c>
      <c r="Q14" s="3"/>
      <c r="R14" s="3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ht="29.25" customHeight="1" x14ac:dyDescent="0.15">
      <c r="A15" s="87" t="s">
        <v>12</v>
      </c>
      <c r="B15" s="89"/>
      <c r="C15" s="25">
        <v>7886808</v>
      </c>
      <c r="D15" s="26">
        <v>102.65392041351784</v>
      </c>
      <c r="E15" s="26">
        <f t="shared" si="0"/>
        <v>0.70000000000000007</v>
      </c>
      <c r="F15" s="25">
        <v>8254756</v>
      </c>
      <c r="G15" s="26">
        <f t="shared" si="1"/>
        <v>104.66536018120385</v>
      </c>
      <c r="H15" s="26">
        <f t="shared" si="3"/>
        <v>0.8</v>
      </c>
      <c r="I15" s="25">
        <v>8582511</v>
      </c>
      <c r="J15" s="26">
        <f t="shared" si="2"/>
        <v>103.97049894630442</v>
      </c>
      <c r="K15" s="26">
        <f t="shared" si="4"/>
        <v>0.8</v>
      </c>
      <c r="L15" s="25">
        <v>10328151</v>
      </c>
      <c r="M15" s="26">
        <f t="shared" si="5"/>
        <v>120.33950204083629</v>
      </c>
      <c r="N15" s="26">
        <f t="shared" si="6"/>
        <v>0.89999999999999991</v>
      </c>
      <c r="O15" s="54" t="s">
        <v>12</v>
      </c>
      <c r="P15" s="56"/>
      <c r="Q15" s="3"/>
      <c r="R15" s="3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ht="29.25" customHeight="1" x14ac:dyDescent="0.15">
      <c r="A16" s="87" t="s">
        <v>13</v>
      </c>
      <c r="B16" s="89"/>
      <c r="C16" s="25">
        <v>51701756</v>
      </c>
      <c r="D16" s="26">
        <v>98.828671918512285</v>
      </c>
      <c r="E16" s="26">
        <f t="shared" si="0"/>
        <v>4.8</v>
      </c>
      <c r="F16" s="25">
        <v>50275988</v>
      </c>
      <c r="G16" s="26">
        <f t="shared" si="1"/>
        <v>97.242321904888499</v>
      </c>
      <c r="H16" s="26">
        <f t="shared" si="3"/>
        <v>4.5999999999999996</v>
      </c>
      <c r="I16" s="25">
        <v>49394725</v>
      </c>
      <c r="J16" s="26">
        <f t="shared" si="2"/>
        <v>98.247149315096507</v>
      </c>
      <c r="K16" s="26">
        <f t="shared" si="4"/>
        <v>4.5</v>
      </c>
      <c r="L16" s="25">
        <v>48086889</v>
      </c>
      <c r="M16" s="26">
        <f t="shared" si="5"/>
        <v>97.352275976837603</v>
      </c>
      <c r="N16" s="26">
        <f t="shared" si="6"/>
        <v>4.3</v>
      </c>
      <c r="O16" s="54" t="s">
        <v>13</v>
      </c>
      <c r="P16" s="56"/>
      <c r="Q16" s="3"/>
      <c r="R16" s="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ht="29.25" customHeight="1" x14ac:dyDescent="0.15">
      <c r="A17" s="87" t="s">
        <v>14</v>
      </c>
      <c r="B17" s="89"/>
      <c r="C17" s="21">
        <v>30655</v>
      </c>
      <c r="D17" s="22">
        <v>99.472225887320235</v>
      </c>
      <c r="E17" s="22">
        <f t="shared" si="0"/>
        <v>0</v>
      </c>
      <c r="F17" s="21">
        <v>31131</v>
      </c>
      <c r="G17" s="22">
        <f t="shared" si="1"/>
        <v>101.55276463872124</v>
      </c>
      <c r="H17" s="22">
        <f t="shared" si="3"/>
        <v>0</v>
      </c>
      <c r="I17" s="21">
        <v>27522</v>
      </c>
      <c r="J17" s="22">
        <f t="shared" si="2"/>
        <v>88.407054061867598</v>
      </c>
      <c r="K17" s="22">
        <f t="shared" si="4"/>
        <v>0</v>
      </c>
      <c r="L17" s="21">
        <v>28402</v>
      </c>
      <c r="M17" s="22">
        <f t="shared" si="5"/>
        <v>103.19744204636292</v>
      </c>
      <c r="N17" s="22">
        <f t="shared" si="6"/>
        <v>0</v>
      </c>
      <c r="O17" s="54" t="s">
        <v>14</v>
      </c>
      <c r="P17" s="56"/>
      <c r="Q17" s="3"/>
      <c r="R17" s="3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ht="29.25" customHeight="1" thickBot="1" x14ac:dyDescent="0.2">
      <c r="A18" s="74" t="s">
        <v>15</v>
      </c>
      <c r="B18" s="75"/>
      <c r="C18" s="33">
        <v>33713</v>
      </c>
      <c r="D18" s="34">
        <v>78.623188405797109</v>
      </c>
      <c r="E18" s="34">
        <f t="shared" si="0"/>
        <v>0</v>
      </c>
      <c r="F18" s="33">
        <v>1549</v>
      </c>
      <c r="G18" s="34">
        <f t="shared" si="1"/>
        <v>4.5946667457657284</v>
      </c>
      <c r="H18" s="34">
        <f t="shared" si="3"/>
        <v>0</v>
      </c>
      <c r="I18" s="33">
        <v>60087</v>
      </c>
      <c r="J18" s="34">
        <f t="shared" si="2"/>
        <v>3879.0832795351839</v>
      </c>
      <c r="K18" s="34">
        <f t="shared" si="4"/>
        <v>0</v>
      </c>
      <c r="L18" s="33">
        <v>202886</v>
      </c>
      <c r="M18" s="34">
        <f t="shared" si="5"/>
        <v>337.65373541697869</v>
      </c>
      <c r="N18" s="34">
        <f t="shared" si="6"/>
        <v>0</v>
      </c>
      <c r="O18" s="82" t="s">
        <v>15</v>
      </c>
      <c r="P18" s="83"/>
      <c r="Q18" s="3"/>
      <c r="R18" s="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ht="29.25" customHeight="1" thickTop="1" thickBot="1" x14ac:dyDescent="0.2">
      <c r="A19" s="35" t="s">
        <v>16</v>
      </c>
      <c r="B19" s="36"/>
      <c r="C19" s="37">
        <v>996759716</v>
      </c>
      <c r="D19" s="38">
        <v>100.1628273999452</v>
      </c>
      <c r="E19" s="38">
        <f t="shared" si="0"/>
        <v>93</v>
      </c>
      <c r="F19" s="37">
        <v>1017846615</v>
      </c>
      <c r="G19" s="38">
        <f>(F19/C19)*100</f>
        <v>102.11554486618117</v>
      </c>
      <c r="H19" s="38">
        <f t="shared" si="3"/>
        <v>93</v>
      </c>
      <c r="I19" s="37">
        <v>1015907295</v>
      </c>
      <c r="J19" s="38">
        <f t="shared" si="2"/>
        <v>99.80946834509048</v>
      </c>
      <c r="K19" s="38">
        <f t="shared" si="4"/>
        <v>93</v>
      </c>
      <c r="L19" s="37">
        <f>SUM(L15:L18)+L5+L10</f>
        <v>1031003888</v>
      </c>
      <c r="M19" s="38">
        <f t="shared" si="5"/>
        <v>101.48602072987379</v>
      </c>
      <c r="N19" s="38">
        <f t="shared" si="6"/>
        <v>93</v>
      </c>
      <c r="O19" s="39" t="s">
        <v>16</v>
      </c>
      <c r="P19" s="40"/>
      <c r="Q19" s="3"/>
      <c r="R19" s="3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ht="29.25" customHeight="1" thickTop="1" x14ac:dyDescent="0.15">
      <c r="A20" s="58" t="s">
        <v>17</v>
      </c>
      <c r="B20" s="59"/>
      <c r="C20" s="21">
        <v>39467</v>
      </c>
      <c r="D20" s="22">
        <v>94.990360048278134</v>
      </c>
      <c r="E20" s="22">
        <f t="shared" si="0"/>
        <v>0</v>
      </c>
      <c r="F20" s="21">
        <v>42643</v>
      </c>
      <c r="G20" s="22">
        <f t="shared" si="1"/>
        <v>108.04722933083335</v>
      </c>
      <c r="H20" s="22">
        <f t="shared" si="3"/>
        <v>0</v>
      </c>
      <c r="I20" s="21">
        <v>44591</v>
      </c>
      <c r="J20" s="22">
        <f t="shared" si="2"/>
        <v>104.5681589006402</v>
      </c>
      <c r="K20" s="22">
        <f t="shared" si="4"/>
        <v>0</v>
      </c>
      <c r="L20" s="21">
        <v>42919</v>
      </c>
      <c r="M20" s="22">
        <f t="shared" si="5"/>
        <v>96.25036442331411</v>
      </c>
      <c r="N20" s="22">
        <f t="shared" si="6"/>
        <v>0</v>
      </c>
      <c r="O20" s="60" t="s">
        <v>17</v>
      </c>
      <c r="P20" s="61"/>
      <c r="Q20" s="3"/>
      <c r="R20" s="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ht="29.25" customHeight="1" x14ac:dyDescent="0.15">
      <c r="A21" s="80" t="s">
        <v>18</v>
      </c>
      <c r="B21" s="81"/>
      <c r="C21" s="21">
        <v>8426386</v>
      </c>
      <c r="D21" s="22">
        <v>103.14044763643557</v>
      </c>
      <c r="E21" s="22">
        <f t="shared" si="0"/>
        <v>0.8</v>
      </c>
      <c r="F21" s="21">
        <v>8583269</v>
      </c>
      <c r="G21" s="22">
        <f t="shared" si="1"/>
        <v>101.86180647314282</v>
      </c>
      <c r="H21" s="22">
        <f t="shared" si="3"/>
        <v>0.8</v>
      </c>
      <c r="I21" s="21">
        <v>8781229</v>
      </c>
      <c r="J21" s="22">
        <f t="shared" si="2"/>
        <v>102.30634738349688</v>
      </c>
      <c r="K21" s="22">
        <f t="shared" si="4"/>
        <v>0.8</v>
      </c>
      <c r="L21" s="21">
        <v>8911200</v>
      </c>
      <c r="M21" s="22">
        <f t="shared" si="5"/>
        <v>101.48010033675241</v>
      </c>
      <c r="N21" s="22">
        <f t="shared" si="6"/>
        <v>0.8</v>
      </c>
      <c r="O21" s="62" t="s">
        <v>18</v>
      </c>
      <c r="P21" s="63"/>
      <c r="Q21" s="3"/>
      <c r="R21" s="3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ht="29.25" customHeight="1" thickBot="1" x14ac:dyDescent="0.2">
      <c r="A22" s="74" t="s">
        <v>19</v>
      </c>
      <c r="B22" s="75"/>
      <c r="C22" s="33">
        <v>66733910</v>
      </c>
      <c r="D22" s="34">
        <v>97.189975751439889</v>
      </c>
      <c r="E22" s="34">
        <f t="shared" si="0"/>
        <v>6.2</v>
      </c>
      <c r="F22" s="33">
        <v>67706358</v>
      </c>
      <c r="G22" s="34">
        <f t="shared" si="1"/>
        <v>101.45720219300802</v>
      </c>
      <c r="H22" s="34">
        <f t="shared" si="3"/>
        <v>6.2</v>
      </c>
      <c r="I22" s="33">
        <v>67872433</v>
      </c>
      <c r="J22" s="34">
        <f t="shared" si="2"/>
        <v>100.24528715604524</v>
      </c>
      <c r="K22" s="34">
        <f t="shared" si="4"/>
        <v>6.2</v>
      </c>
      <c r="L22" s="33">
        <v>68828047</v>
      </c>
      <c r="M22" s="34">
        <f t="shared" si="5"/>
        <v>101.40795601065311</v>
      </c>
      <c r="N22" s="34">
        <f t="shared" si="6"/>
        <v>6.2</v>
      </c>
      <c r="O22" s="82" t="s">
        <v>19</v>
      </c>
      <c r="P22" s="83"/>
      <c r="Q22" s="3"/>
      <c r="R22" s="3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ht="29.25" customHeight="1" thickTop="1" thickBot="1" x14ac:dyDescent="0.2">
      <c r="A23" s="35" t="s">
        <v>16</v>
      </c>
      <c r="B23" s="36"/>
      <c r="C23" s="37">
        <v>75199763</v>
      </c>
      <c r="D23" s="38">
        <v>97.835131748629138</v>
      </c>
      <c r="E23" s="38">
        <f t="shared" si="0"/>
        <v>7.0000000000000009</v>
      </c>
      <c r="F23" s="37">
        <v>76332270</v>
      </c>
      <c r="G23" s="38">
        <f t="shared" si="1"/>
        <v>101.50599809736103</v>
      </c>
      <c r="H23" s="38">
        <f t="shared" si="3"/>
        <v>7.0000000000000009</v>
      </c>
      <c r="I23" s="37">
        <v>76698253</v>
      </c>
      <c r="J23" s="38">
        <f t="shared" si="2"/>
        <v>100.47946039073645</v>
      </c>
      <c r="K23" s="38">
        <f t="shared" si="4"/>
        <v>7.0000000000000009</v>
      </c>
      <c r="L23" s="37">
        <f>SUM(L20:L22)</f>
        <v>77782166</v>
      </c>
      <c r="M23" s="38">
        <f t="shared" si="5"/>
        <v>101.41321732582358</v>
      </c>
      <c r="N23" s="38">
        <f t="shared" si="6"/>
        <v>7.0000000000000009</v>
      </c>
      <c r="O23" s="39" t="s">
        <v>16</v>
      </c>
      <c r="P23" s="40"/>
      <c r="Q23" s="3"/>
      <c r="R23" s="3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  <row r="24" spans="1:253" ht="29.25" customHeight="1" thickTop="1" thickBot="1" x14ac:dyDescent="0.2">
      <c r="A24" s="76" t="s">
        <v>20</v>
      </c>
      <c r="B24" s="77"/>
      <c r="C24" s="41" t="s">
        <v>21</v>
      </c>
      <c r="D24" s="42" t="s">
        <v>21</v>
      </c>
      <c r="E24" s="42" t="s">
        <v>21</v>
      </c>
      <c r="F24" s="41" t="s">
        <v>21</v>
      </c>
      <c r="G24" s="42" t="s">
        <v>21</v>
      </c>
      <c r="H24" s="42" t="s">
        <v>21</v>
      </c>
      <c r="I24" s="41" t="s">
        <v>21</v>
      </c>
      <c r="J24" s="42" t="s">
        <v>21</v>
      </c>
      <c r="K24" s="42" t="s">
        <v>21</v>
      </c>
      <c r="L24" s="41" t="s">
        <v>21</v>
      </c>
      <c r="M24" s="42" t="s">
        <v>21</v>
      </c>
      <c r="N24" s="42" t="s">
        <v>21</v>
      </c>
      <c r="O24" s="84" t="s">
        <v>20</v>
      </c>
      <c r="P24" s="85"/>
      <c r="Q24" s="3"/>
      <c r="R24" s="3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</row>
    <row r="25" spans="1:253" ht="29.25" customHeight="1" thickTop="1" thickBot="1" x14ac:dyDescent="0.2">
      <c r="A25" s="35" t="s">
        <v>22</v>
      </c>
      <c r="B25" s="36"/>
      <c r="C25" s="37">
        <v>1071959479</v>
      </c>
      <c r="D25" s="38">
        <v>99.995891412276507</v>
      </c>
      <c r="E25" s="38">
        <f>ROUND(C25/$C$25,3)*100</f>
        <v>100</v>
      </c>
      <c r="F25" s="37">
        <v>1094178885</v>
      </c>
      <c r="G25" s="38">
        <f>(F25/C25)*100</f>
        <v>102.07278413366221</v>
      </c>
      <c r="H25" s="38">
        <f t="shared" si="3"/>
        <v>100</v>
      </c>
      <c r="I25" s="37">
        <v>1092605548</v>
      </c>
      <c r="J25" s="38">
        <f>(I25/F25)*100</f>
        <v>99.856208429757814</v>
      </c>
      <c r="K25" s="38">
        <f t="shared" si="4"/>
        <v>100</v>
      </c>
      <c r="L25" s="37">
        <f>L23+L19</f>
        <v>1108786054</v>
      </c>
      <c r="M25" s="38">
        <f>(L25/I25)*100</f>
        <v>101.48091010791755</v>
      </c>
      <c r="N25" s="38">
        <f t="shared" si="6"/>
        <v>100</v>
      </c>
      <c r="O25" s="39" t="s">
        <v>22</v>
      </c>
      <c r="P25" s="40"/>
      <c r="Q25" s="3"/>
      <c r="R25" s="3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</row>
    <row r="26" spans="1:253" ht="29.25" customHeight="1" thickTop="1" thickBot="1" x14ac:dyDescent="0.2">
      <c r="A26" s="78" t="s">
        <v>23</v>
      </c>
      <c r="B26" s="79"/>
      <c r="C26" s="43">
        <v>183269326</v>
      </c>
      <c r="D26" s="44">
        <v>99.769832118185036</v>
      </c>
      <c r="E26" s="45" t="s">
        <v>21</v>
      </c>
      <c r="F26" s="43">
        <v>180464793</v>
      </c>
      <c r="G26" s="44">
        <f>(F26/C26)*100</f>
        <v>98.469720459385542</v>
      </c>
      <c r="H26" s="46" t="s">
        <v>21</v>
      </c>
      <c r="I26" s="43">
        <v>176001285</v>
      </c>
      <c r="J26" s="44">
        <f>(I26/F26)*100</f>
        <v>97.526659950786083</v>
      </c>
      <c r="K26" s="45" t="s">
        <v>21</v>
      </c>
      <c r="L26" s="43">
        <v>170483590</v>
      </c>
      <c r="M26" s="44">
        <f>(L26/I26)*100</f>
        <v>96.864968912016749</v>
      </c>
      <c r="N26" s="45" t="s">
        <v>21</v>
      </c>
      <c r="O26" s="64" t="s">
        <v>23</v>
      </c>
      <c r="P26" s="65"/>
      <c r="Q26" s="3"/>
      <c r="R26" s="3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</row>
    <row r="27" spans="1:253" ht="29.25" customHeight="1" x14ac:dyDescent="0.15">
      <c r="A27" s="10" t="s">
        <v>32</v>
      </c>
      <c r="B27" s="47"/>
      <c r="C27" s="47"/>
      <c r="D27" s="47"/>
      <c r="E27" s="47"/>
      <c r="F27" s="47"/>
      <c r="G27" s="47"/>
      <c r="H27" s="47"/>
      <c r="I27" s="47"/>
      <c r="J27" s="47"/>
      <c r="K27" s="48"/>
      <c r="L27" s="47"/>
      <c r="M27" s="47"/>
      <c r="N27" s="47"/>
      <c r="O27" s="47"/>
      <c r="P27" s="47"/>
      <c r="Q27" s="3"/>
      <c r="R27" s="3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</row>
    <row r="28" spans="1:253" x14ac:dyDescent="0.15">
      <c r="A28" s="1" t="s">
        <v>31</v>
      </c>
      <c r="B28" s="2"/>
      <c r="C28" s="2"/>
      <c r="D28" s="2"/>
      <c r="E28" s="2"/>
      <c r="F28" s="2"/>
      <c r="G28" s="2"/>
      <c r="H28" s="2"/>
      <c r="I28" s="2"/>
      <c r="J28" s="2"/>
      <c r="K28" s="8"/>
      <c r="L28" s="2"/>
      <c r="M28" s="2"/>
      <c r="N28" s="2"/>
      <c r="O28" s="2"/>
      <c r="P28" s="2"/>
      <c r="Q28" s="3"/>
      <c r="R28" s="3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</row>
    <row r="31" spans="1:253" x14ac:dyDescent="0.1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7"/>
      <c r="M31" s="7"/>
      <c r="N31" s="7"/>
      <c r="P31" s="5"/>
    </row>
  </sheetData>
  <mergeCells count="26">
    <mergeCell ref="O3:P4"/>
    <mergeCell ref="A3:B4"/>
    <mergeCell ref="A22:B22"/>
    <mergeCell ref="A24:B24"/>
    <mergeCell ref="A26:B26"/>
    <mergeCell ref="A21:B21"/>
    <mergeCell ref="O18:P18"/>
    <mergeCell ref="A18:B18"/>
    <mergeCell ref="O22:P22"/>
    <mergeCell ref="O24:P24"/>
    <mergeCell ref="A5:B5"/>
    <mergeCell ref="A10:B10"/>
    <mergeCell ref="A15:B15"/>
    <mergeCell ref="A16:B16"/>
    <mergeCell ref="A17:B17"/>
    <mergeCell ref="O5:P5"/>
    <mergeCell ref="O10:P10"/>
    <mergeCell ref="O15:P15"/>
    <mergeCell ref="O16:P16"/>
    <mergeCell ref="O17:P17"/>
    <mergeCell ref="A31:E31"/>
    <mergeCell ref="F31:K31"/>
    <mergeCell ref="A20:B20"/>
    <mergeCell ref="O20:P20"/>
    <mergeCell ref="O21:P21"/>
    <mergeCell ref="O26:P26"/>
  </mergeCells>
  <phoneticPr fontId="2"/>
  <pageMargins left="0.82677165354330717" right="0.82677165354330717" top="0.59055118110236227" bottom="0.39370078740157483" header="0.51181102362204722" footer="0.51181102362204722"/>
  <pageSetup paperSize="9" firstPageNumber="10" orientation="portrait" useFirstPageNumber="1" r:id="rId1"/>
  <headerFooter alignWithMargins="0">
    <oddFooter>&amp;C&amp;"+,標準"&amp;11&amp;P</oddFooter>
  </headerFooter>
  <colBreaks count="1" manualBreakCount="1">
    <brk id="8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1(4)市町村税の税目別決算推移</vt:lpstr>
      <vt:lpstr>'1(4)市町村税の税目別決算推移'!Print_Area</vt:lpstr>
    </vt:vector>
  </TitlesOfParts>
  <Company>埼玉県庁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2018-03-07T23:58:52Z</cp:lastPrinted>
  <dcterms:created xsi:type="dcterms:W3CDTF">2001-01-15T06:17:40Z</dcterms:created>
  <dcterms:modified xsi:type="dcterms:W3CDTF">2018-03-08T08:01:00Z</dcterms:modified>
</cp:coreProperties>
</file>