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C:\Users\K01173\Box\【02_課所共有】05_04_大気環境課\R08年度\02自動車対策担当\06_自動車対策\06_03_温暖化対策推進条例\06_03_070_温対条例全般　ホームページ作成等\実績別紙2-1改修４種　\"/>
    </mc:Choice>
  </mc:AlternateContent>
  <xr:revisionPtr revIDLastSave="0" documentId="13_ncr:1_{4A715E44-F1CA-45E9-8436-EA47E2068E5C}" xr6:coauthVersionLast="47" xr6:coauthVersionMax="47" xr10:uidLastSave="{00000000-0000-0000-0000-000000000000}"/>
  <bookViews>
    <workbookView xWindow="5835" yWindow="-15615" windowWidth="21600" windowHeight="13710" tabRatio="714" xr2:uid="{00000000-000D-0000-FFFF-FFFF00000000}"/>
  </bookViews>
  <sheets>
    <sheet name="はじめにお読みください" sheetId="60" r:id="rId1"/>
    <sheet name="様式１０号" sheetId="55" r:id="rId2"/>
    <sheet name="様式１１号" sheetId="59" r:id="rId3"/>
    <sheet name="別紙１" sheetId="43" r:id="rId4"/>
    <sheet name="別紙２－１" sheetId="46" r:id="rId5"/>
    <sheet name="別紙２－２" sheetId="58" r:id="rId6"/>
    <sheet name="別紙４" sheetId="64" r:id="rId7"/>
    <sheet name="排出係数" sheetId="30" r:id="rId8"/>
    <sheet name="産業分類表" sheetId="40" r:id="rId9"/>
    <sheet name="プルダウン" sheetId="61" state="hidden" r:id="rId10"/>
  </sheets>
  <externalReferences>
    <externalReference r:id="rId11"/>
    <externalReference r:id="rId12"/>
  </externalReferences>
  <definedNames>
    <definedName name="_xlnm._FilterDatabase" localSheetId="7" hidden="1">排出係数!#REF!</definedName>
    <definedName name="_xlnm._FilterDatabase" localSheetId="4" hidden="1">'別紙２－１'!$B$17:$U$67</definedName>
    <definedName name="Jナンバー分類">#REF!</definedName>
    <definedName name="Jバス">#REF!</definedName>
    <definedName name="J車種重量">#REF!</definedName>
    <definedName name="J小型貨物">#REF!</definedName>
    <definedName name="J乗用">#REF!</definedName>
    <definedName name="J特殊">#REF!</definedName>
    <definedName name="J特種">#REF!</definedName>
    <definedName name="J普通貨物">#REF!</definedName>
    <definedName name="_xlnm.Print_Area" localSheetId="8">産業分類表!$A$2:$E$52</definedName>
    <definedName name="_xlnm.Print_Area" localSheetId="3">別紙１!$A$1:$O$34</definedName>
    <definedName name="_xlnm.Print_Area" localSheetId="4">'別紙２－１'!$A$1:$Y$67</definedName>
    <definedName name="_xlnm.Print_Area" localSheetId="5">'別紙２－２'!$A$1:$Q$29</definedName>
    <definedName name="_xlnm.Print_Area" localSheetId="1">様式１０号!$A$1:$Y$44</definedName>
    <definedName name="_xlnm.Print_Area" localSheetId="2">様式１１号!$A$1:$X$23</definedName>
    <definedName name="_xlnm.Print_Titles" localSheetId="3">別紙１!$A:$C</definedName>
    <definedName name="_xlnm.Print_Titles" localSheetId="4">'別紙２－１'!$1:$2</definedName>
    <definedName name="ナンバー分類">'別紙２－１'!#REF!</definedName>
    <definedName name="バス">'別紙２－１'!#REF!</definedName>
    <definedName name="型式">[1]プルダウン!$A$2:$A$783</definedName>
    <definedName name="作成変更">INDIRECT([2]様式８号!$AB$4)</definedName>
    <definedName name="使用の本拠">[1]プルダウン!$D$2:$D$9</definedName>
    <definedName name="事業場コード">[1]プルダウン!$B$2:$B$151</definedName>
    <definedName name="車種重量">'別紙２－１'!#REF!</definedName>
    <definedName name="車種重量２" localSheetId="0">'[1]別紙２－１'!$AR$18:$AR$317</definedName>
    <definedName name="車種重量２">'別紙２－１'!#REF!</definedName>
    <definedName name="小型貨物">'別紙２－１'!#REF!</definedName>
    <definedName name="乗用">'別紙２－１'!#REF!</definedName>
    <definedName name="西暦和暦">プルダウン!$B$2:$C$18</definedName>
    <definedName name="前段後段">INDIRECT([2]様式８号!$AB$6)</definedName>
    <definedName name="特殊">'別紙２－１'!#REF!</definedName>
    <definedName name="特種">'別紙２－１'!#REF!</definedName>
    <definedName name="排出係数表">排出係数!#REF!</definedName>
    <definedName name="排出係数表ＣＯ２">排出係数!$A$3:$B$11</definedName>
    <definedName name="普通貨物">'別紙２－１'!#REF!</definedName>
    <definedName name="和暦">プルダウン!$A$2:$A$18</definedName>
    <definedName name="和暦西暦">プルダウン!$A$2:$B$18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19" i="46" l="1"/>
  <c r="AB20" i="46"/>
  <c r="AB21" i="46"/>
  <c r="AB22" i="46"/>
  <c r="AB23" i="46"/>
  <c r="AB24" i="46"/>
  <c r="AB25" i="46"/>
  <c r="AB26" i="46"/>
  <c r="AB27" i="46"/>
  <c r="AB28" i="46"/>
  <c r="AB29" i="46"/>
  <c r="AB30" i="46"/>
  <c r="AB31" i="46"/>
  <c r="AB32" i="46"/>
  <c r="AB33" i="46"/>
  <c r="AB34" i="46"/>
  <c r="AB35" i="46"/>
  <c r="AB36" i="46"/>
  <c r="AB37" i="46"/>
  <c r="AB38" i="46"/>
  <c r="AB39" i="46"/>
  <c r="AB40" i="46"/>
  <c r="AB41" i="46"/>
  <c r="AB42" i="46"/>
  <c r="AB43" i="46"/>
  <c r="AB44" i="46"/>
  <c r="AB45" i="46"/>
  <c r="AB46" i="46"/>
  <c r="AB47" i="46"/>
  <c r="AB48" i="46"/>
  <c r="AB49" i="46"/>
  <c r="AB50" i="46"/>
  <c r="AB51" i="46"/>
  <c r="AB52" i="46"/>
  <c r="AB53" i="46"/>
  <c r="AB54" i="46"/>
  <c r="AB55" i="46"/>
  <c r="AB56" i="46"/>
  <c r="AB57" i="46"/>
  <c r="AB58" i="46"/>
  <c r="AB59" i="46"/>
  <c r="AB60" i="46"/>
  <c r="AB61" i="46"/>
  <c r="AB62" i="46"/>
  <c r="AB63" i="46"/>
  <c r="AB64" i="46"/>
  <c r="AB65" i="46"/>
  <c r="AB66" i="46"/>
  <c r="AB67" i="46"/>
  <c r="AB18" i="46"/>
  <c r="AA18" i="46"/>
  <c r="A10" i="58" l="1"/>
  <c r="I10" i="58"/>
  <c r="H10" i="58"/>
  <c r="G10" i="58"/>
  <c r="F10" i="58"/>
  <c r="E10" i="58"/>
  <c r="D10" i="58"/>
  <c r="C10" i="58"/>
  <c r="B10" i="58"/>
  <c r="A68" i="64" l="1" a="1"/>
  <c r="A68" i="64" s="1"/>
  <c r="A67" i="64" a="1"/>
  <c r="A67" i="64" s="1"/>
  <c r="A66" i="64" a="1"/>
  <c r="A66" i="64" s="1"/>
  <c r="K38" i="43" l="1"/>
  <c r="L38" i="43" s="1"/>
  <c r="M38" i="43" s="1"/>
  <c r="N38" i="43" s="1"/>
  <c r="L19" i="58" s="1"/>
  <c r="AC19" i="46"/>
  <c r="R19" i="46" s="1"/>
  <c r="V19" i="46" s="1"/>
  <c r="AC20" i="46"/>
  <c r="R20" i="46" s="1"/>
  <c r="V20" i="46" s="1"/>
  <c r="AC21" i="46"/>
  <c r="R21" i="46" s="1"/>
  <c r="V21" i="46" s="1"/>
  <c r="AC22" i="46"/>
  <c r="R22" i="46" s="1"/>
  <c r="V22" i="46" s="1"/>
  <c r="AC23" i="46"/>
  <c r="R23" i="46" s="1"/>
  <c r="V23" i="46" s="1"/>
  <c r="AC24" i="46"/>
  <c r="R24" i="46" s="1"/>
  <c r="V24" i="46" s="1"/>
  <c r="AC25" i="46"/>
  <c r="R25" i="46" s="1"/>
  <c r="V25" i="46" s="1"/>
  <c r="AC26" i="46"/>
  <c r="R26" i="46"/>
  <c r="V26" i="46" s="1"/>
  <c r="AC27" i="46"/>
  <c r="R27" i="46"/>
  <c r="V27" i="46" s="1"/>
  <c r="AC28" i="46"/>
  <c r="R28" i="46"/>
  <c r="V28" i="46" s="1"/>
  <c r="AC29" i="46"/>
  <c r="R29" i="46"/>
  <c r="V29" i="46" s="1"/>
  <c r="AC30" i="46"/>
  <c r="R30" i="46"/>
  <c r="V30" i="46" s="1"/>
  <c r="AC31" i="46"/>
  <c r="R31" i="46"/>
  <c r="V31" i="46" s="1"/>
  <c r="AC32" i="46"/>
  <c r="AC33" i="46"/>
  <c r="AC34" i="46"/>
  <c r="R34" i="46"/>
  <c r="V34" i="46" s="1"/>
  <c r="AC35" i="46"/>
  <c r="AC36" i="46"/>
  <c r="R36" i="46"/>
  <c r="V36" i="46" s="1"/>
  <c r="AC37" i="46"/>
  <c r="AC38" i="46"/>
  <c r="AC39" i="46"/>
  <c r="AC40" i="46"/>
  <c r="AC41" i="46"/>
  <c r="AC42" i="46"/>
  <c r="AC43" i="46"/>
  <c r="AC44" i="46"/>
  <c r="AC45" i="46"/>
  <c r="AC46" i="46"/>
  <c r="AC47" i="46"/>
  <c r="AC49" i="46"/>
  <c r="AC50" i="46"/>
  <c r="AC51" i="46"/>
  <c r="AC52" i="46"/>
  <c r="AC53" i="46"/>
  <c r="AC54" i="46"/>
  <c r="AC56" i="46"/>
  <c r="AC59" i="46"/>
  <c r="AC60" i="46"/>
  <c r="AC61" i="46"/>
  <c r="AC62" i="46"/>
  <c r="AC63" i="46"/>
  <c r="AC64" i="46"/>
  <c r="AC66" i="46"/>
  <c r="AC67" i="46"/>
  <c r="AC18" i="46"/>
  <c r="R18" i="46" s="1"/>
  <c r="V18" i="46" s="1"/>
  <c r="AA19" i="46"/>
  <c r="AA20" i="46"/>
  <c r="AA21" i="46"/>
  <c r="AA22" i="46"/>
  <c r="AA23" i="46"/>
  <c r="AA24" i="46"/>
  <c r="AA25" i="46"/>
  <c r="AA26" i="46"/>
  <c r="AA27" i="46"/>
  <c r="AA28" i="46"/>
  <c r="AA29" i="46"/>
  <c r="AA30" i="46"/>
  <c r="AA31" i="46"/>
  <c r="AA32" i="46"/>
  <c r="AA33" i="46"/>
  <c r="AA34" i="46"/>
  <c r="AA35" i="46"/>
  <c r="AA36" i="46"/>
  <c r="AA37" i="46"/>
  <c r="AA38" i="46"/>
  <c r="AA39" i="46"/>
  <c r="AA40" i="46"/>
  <c r="AA41" i="46"/>
  <c r="AA42" i="46"/>
  <c r="AA43" i="46"/>
  <c r="AA44" i="46"/>
  <c r="AA45" i="46"/>
  <c r="AA46" i="46"/>
  <c r="AA47" i="46"/>
  <c r="AA48" i="46"/>
  <c r="AA49" i="46"/>
  <c r="AA50" i="46"/>
  <c r="AA51" i="46"/>
  <c r="AA52" i="46"/>
  <c r="AA53" i="46"/>
  <c r="AA54" i="46"/>
  <c r="AA55" i="46"/>
  <c r="AA56" i="46"/>
  <c r="AA57" i="46"/>
  <c r="AA58" i="46"/>
  <c r="AA59" i="46"/>
  <c r="AA60" i="46"/>
  <c r="AA61" i="46"/>
  <c r="AA62" i="46"/>
  <c r="AA63" i="46"/>
  <c r="AA64" i="46"/>
  <c r="AA65" i="46"/>
  <c r="AA66" i="46"/>
  <c r="AA67" i="46"/>
  <c r="AD18" i="46"/>
  <c r="AE18" i="46"/>
  <c r="AD19" i="46"/>
  <c r="AE19" i="46"/>
  <c r="AD20" i="46"/>
  <c r="AE20" i="46"/>
  <c r="AD21" i="46"/>
  <c r="AE21" i="46"/>
  <c r="AD22" i="46"/>
  <c r="AE22" i="46"/>
  <c r="AD23" i="46"/>
  <c r="AE23" i="46"/>
  <c r="AD24" i="46"/>
  <c r="AE24" i="46"/>
  <c r="AD25" i="46"/>
  <c r="AE25" i="46"/>
  <c r="AD26" i="46"/>
  <c r="AE26" i="46"/>
  <c r="AD27" i="46"/>
  <c r="AE27" i="46"/>
  <c r="AD28" i="46"/>
  <c r="AE28" i="46"/>
  <c r="AD29" i="46"/>
  <c r="AE29" i="46"/>
  <c r="AD30" i="46"/>
  <c r="AE30" i="46"/>
  <c r="AD31" i="46"/>
  <c r="AE31" i="46"/>
  <c r="AD32" i="46"/>
  <c r="AE32" i="46"/>
  <c r="AD33" i="46"/>
  <c r="AE33" i="46"/>
  <c r="AD34" i="46"/>
  <c r="AE34" i="46"/>
  <c r="AD35" i="46"/>
  <c r="AE35" i="46"/>
  <c r="AD36" i="46"/>
  <c r="AE36" i="46"/>
  <c r="AD37" i="46"/>
  <c r="AE37" i="46"/>
  <c r="AD38" i="46"/>
  <c r="AE38" i="46"/>
  <c r="AD39" i="46"/>
  <c r="AE39" i="46"/>
  <c r="AD40" i="46"/>
  <c r="AE40" i="46"/>
  <c r="AD41" i="46"/>
  <c r="AE41" i="46"/>
  <c r="AD42" i="46"/>
  <c r="AE42" i="46"/>
  <c r="AD43" i="46"/>
  <c r="AE43" i="46"/>
  <c r="AD44" i="46"/>
  <c r="AE44" i="46"/>
  <c r="AD45" i="46"/>
  <c r="AE45" i="46"/>
  <c r="AD46" i="46"/>
  <c r="AE46" i="46"/>
  <c r="AD47" i="46"/>
  <c r="AE47" i="46"/>
  <c r="AD48" i="46"/>
  <c r="AE48" i="46"/>
  <c r="AD49" i="46"/>
  <c r="AE49" i="46"/>
  <c r="AD50" i="46"/>
  <c r="AE50" i="46"/>
  <c r="AD51" i="46"/>
  <c r="AE51" i="46"/>
  <c r="AD52" i="46"/>
  <c r="AE52" i="46"/>
  <c r="AD53" i="46"/>
  <c r="AE53" i="46"/>
  <c r="AD54" i="46"/>
  <c r="AE54" i="46"/>
  <c r="AD55" i="46"/>
  <c r="AE55" i="46"/>
  <c r="AD56" i="46"/>
  <c r="AE56" i="46"/>
  <c r="AD57" i="46"/>
  <c r="AE57" i="46"/>
  <c r="AD58" i="46"/>
  <c r="AE58" i="46"/>
  <c r="AD59" i="46"/>
  <c r="AE59" i="46"/>
  <c r="AD60" i="46"/>
  <c r="AE60" i="46"/>
  <c r="AD61" i="46"/>
  <c r="AE61" i="46"/>
  <c r="AD62" i="46"/>
  <c r="AE62" i="46"/>
  <c r="AD63" i="46"/>
  <c r="AE63" i="46"/>
  <c r="AD64" i="46"/>
  <c r="AE64" i="46"/>
  <c r="AD65" i="46"/>
  <c r="AE65" i="46"/>
  <c r="AD66" i="46"/>
  <c r="AE66" i="46"/>
  <c r="AD67" i="46"/>
  <c r="AE67" i="46"/>
  <c r="R38" i="46"/>
  <c r="V38" i="46" s="1"/>
  <c r="M16" i="59"/>
  <c r="M14" i="59"/>
  <c r="M13" i="59"/>
  <c r="M12" i="59"/>
  <c r="M10" i="59"/>
  <c r="M9" i="59"/>
  <c r="A7" i="59"/>
  <c r="Z28" i="46"/>
  <c r="Z29" i="46"/>
  <c r="Z30" i="46"/>
  <c r="Z31" i="46"/>
  <c r="Z32" i="46"/>
  <c r="Z33" i="46"/>
  <c r="Z34" i="46"/>
  <c r="Z35" i="46"/>
  <c r="Z36" i="46"/>
  <c r="Z37" i="46"/>
  <c r="Z38" i="46"/>
  <c r="Z39" i="46"/>
  <c r="Z40" i="46"/>
  <c r="Z41" i="46"/>
  <c r="Z42" i="46"/>
  <c r="Z43" i="46"/>
  <c r="Z44" i="46"/>
  <c r="Z45" i="46"/>
  <c r="Z46" i="46"/>
  <c r="Z47" i="46"/>
  <c r="Z48" i="46"/>
  <c r="Z49" i="46"/>
  <c r="Z50" i="46"/>
  <c r="Z51" i="46"/>
  <c r="Z52" i="46"/>
  <c r="Z53" i="46"/>
  <c r="Z54" i="46"/>
  <c r="Z55" i="46"/>
  <c r="Z56" i="46"/>
  <c r="Z57" i="46"/>
  <c r="Z58" i="46"/>
  <c r="Z59" i="46"/>
  <c r="Z60" i="46"/>
  <c r="Z61" i="46"/>
  <c r="Z62" i="46"/>
  <c r="Z63" i="46"/>
  <c r="Z64" i="46"/>
  <c r="Z65" i="46"/>
  <c r="Z66" i="46"/>
  <c r="Z67" i="46"/>
  <c r="Z19" i="46"/>
  <c r="Z20" i="46"/>
  <c r="Z21" i="46"/>
  <c r="Z22" i="46"/>
  <c r="Z23" i="46"/>
  <c r="Z24" i="46"/>
  <c r="Z25" i="46"/>
  <c r="Z26" i="46"/>
  <c r="Z27" i="46"/>
  <c r="Z18" i="46"/>
  <c r="T19" i="58"/>
  <c r="O7" i="58"/>
  <c r="L7" i="58"/>
  <c r="F7" i="58"/>
  <c r="G2" i="43"/>
  <c r="G2" i="64" s="1"/>
  <c r="R39" i="46"/>
  <c r="V39" i="46" s="1"/>
  <c r="R40" i="46"/>
  <c r="V40" i="46" s="1"/>
  <c r="R41" i="46"/>
  <c r="V41" i="46" s="1"/>
  <c r="R42" i="46"/>
  <c r="V42" i="46" s="1"/>
  <c r="R43" i="46"/>
  <c r="V43" i="46" s="1"/>
  <c r="R44" i="46"/>
  <c r="V44" i="46" s="1"/>
  <c r="R45" i="46"/>
  <c r="V45" i="46" s="1"/>
  <c r="R46" i="46"/>
  <c r="V46" i="46" s="1"/>
  <c r="R47" i="46"/>
  <c r="V47" i="46" s="1"/>
  <c r="R48" i="46"/>
  <c r="V48" i="46" s="1"/>
  <c r="R49" i="46"/>
  <c r="V49" i="46" s="1"/>
  <c r="R50" i="46"/>
  <c r="V50" i="46" s="1"/>
  <c r="R51" i="46"/>
  <c r="V51" i="46" s="1"/>
  <c r="R52" i="46"/>
  <c r="V52" i="46" s="1"/>
  <c r="R53" i="46"/>
  <c r="V53" i="46" s="1"/>
  <c r="R54" i="46"/>
  <c r="V54" i="46" s="1"/>
  <c r="R55" i="46"/>
  <c r="V55" i="46" s="1"/>
  <c r="R56" i="46"/>
  <c r="V56" i="46" s="1"/>
  <c r="R57" i="46"/>
  <c r="V57" i="46" s="1"/>
  <c r="R58" i="46"/>
  <c r="V58" i="46" s="1"/>
  <c r="R59" i="46"/>
  <c r="V59" i="46" s="1"/>
  <c r="R60" i="46"/>
  <c r="V60" i="46" s="1"/>
  <c r="R61" i="46"/>
  <c r="V61" i="46" s="1"/>
  <c r="R62" i="46"/>
  <c r="V62" i="46" s="1"/>
  <c r="R63" i="46"/>
  <c r="V63" i="46" s="1"/>
  <c r="R64" i="46"/>
  <c r="V64" i="46" s="1"/>
  <c r="R65" i="46"/>
  <c r="V65" i="46" s="1"/>
  <c r="R66" i="46"/>
  <c r="V66" i="46" s="1"/>
  <c r="R67" i="46"/>
  <c r="V67" i="46" s="1"/>
  <c r="G5" i="43"/>
  <c r="K39" i="43" s="1"/>
  <c r="N8" i="58"/>
  <c r="M8" i="58"/>
  <c r="H8" i="58"/>
  <c r="G8" i="58"/>
  <c r="I23" i="55"/>
  <c r="G3" i="43" s="1"/>
  <c r="D34" i="43"/>
  <c r="P34" i="43"/>
  <c r="S34" i="46"/>
  <c r="S35" i="46"/>
  <c r="S36" i="46"/>
  <c r="S37" i="46"/>
  <c r="S38" i="46"/>
  <c r="S39" i="46"/>
  <c r="S40" i="46"/>
  <c r="S41" i="46"/>
  <c r="S42" i="46"/>
  <c r="S43" i="46"/>
  <c r="S44" i="46"/>
  <c r="S45" i="46"/>
  <c r="S46" i="46"/>
  <c r="S47" i="46"/>
  <c r="S48" i="46"/>
  <c r="S49" i="46"/>
  <c r="S50" i="46"/>
  <c r="S51" i="46"/>
  <c r="S52" i="46"/>
  <c r="S53" i="46"/>
  <c r="S54" i="46"/>
  <c r="S55" i="46"/>
  <c r="S56" i="46"/>
  <c r="S57" i="46"/>
  <c r="S58" i="46"/>
  <c r="S59" i="46"/>
  <c r="S60" i="46"/>
  <c r="S61" i="46"/>
  <c r="S62" i="46"/>
  <c r="S63" i="46"/>
  <c r="S64" i="46"/>
  <c r="S65" i="46"/>
  <c r="S66" i="46"/>
  <c r="S67" i="46"/>
  <c r="S33" i="46"/>
  <c r="S19" i="46"/>
  <c r="S20" i="46"/>
  <c r="S21" i="46"/>
  <c r="S22" i="46"/>
  <c r="S23" i="46"/>
  <c r="S24" i="46"/>
  <c r="S25" i="46"/>
  <c r="S26" i="46"/>
  <c r="S27" i="46"/>
  <c r="S28" i="46"/>
  <c r="S29" i="46"/>
  <c r="S30" i="46"/>
  <c r="S31" i="46"/>
  <c r="S32" i="46"/>
  <c r="S18" i="46"/>
  <c r="E22" i="58"/>
  <c r="E21" i="58"/>
  <c r="P23" i="58"/>
  <c r="O23" i="58"/>
  <c r="M23" i="58"/>
  <c r="L23" i="58"/>
  <c r="J23" i="58"/>
  <c r="I23" i="58"/>
  <c r="G23" i="58"/>
  <c r="F23" i="58"/>
  <c r="D23" i="58"/>
  <c r="C23" i="58"/>
  <c r="B23" i="58"/>
  <c r="B24" i="58" s="1"/>
  <c r="R33" i="46"/>
  <c r="V33" i="46" s="1"/>
  <c r="AC65" i="46"/>
  <c r="AC58" i="46"/>
  <c r="AC48" i="46"/>
  <c r="R35" i="46"/>
  <c r="V35" i="46" s="1"/>
  <c r="R37" i="46"/>
  <c r="V37" i="46" s="1"/>
  <c r="AC57" i="46"/>
  <c r="AC55" i="46"/>
  <c r="R32" i="46"/>
  <c r="V32" i="46" s="1"/>
  <c r="AB21" i="58" l="1"/>
  <c r="W22" i="58" s="1"/>
  <c r="O3" i="46"/>
  <c r="T24" i="55"/>
  <c r="X24" i="58"/>
  <c r="E23" i="58"/>
  <c r="C24" i="58" s="1"/>
  <c r="P2" i="46"/>
  <c r="N2" i="43"/>
  <c r="I13" i="58"/>
  <c r="O38" i="43"/>
  <c r="O19" i="58" s="1"/>
  <c r="F19" i="58"/>
  <c r="V24" i="55"/>
  <c r="N24" i="55"/>
  <c r="C19" i="58"/>
  <c r="I19" i="58"/>
  <c r="Y21" i="58"/>
  <c r="Z21" i="58"/>
  <c r="V21" i="58" s="1"/>
  <c r="I14" i="58"/>
  <c r="AA21" i="58"/>
  <c r="X21" i="58" s="1"/>
  <c r="R21" i="58" s="1"/>
  <c r="Z23" i="58"/>
  <c r="C16" i="58"/>
  <c r="I16" i="58"/>
  <c r="N36" i="43"/>
  <c r="N33" i="43" s="1"/>
  <c r="C15" i="58"/>
  <c r="I15" i="58"/>
  <c r="C14" i="58"/>
  <c r="Y23" i="58"/>
  <c r="C13" i="58"/>
  <c r="G36" i="43"/>
  <c r="G33" i="43" s="1"/>
  <c r="I36" i="43"/>
  <c r="I33" i="43" s="1"/>
  <c r="O36" i="43"/>
  <c r="O33" i="43" s="1"/>
  <c r="H36" i="43"/>
  <c r="H33" i="43" s="1"/>
  <c r="L36" i="43"/>
  <c r="L33" i="43" s="1"/>
  <c r="J36" i="43"/>
  <c r="J33" i="43" s="1"/>
  <c r="K36" i="43"/>
  <c r="K33" i="43" s="1"/>
  <c r="E36" i="43"/>
  <c r="E33" i="43" s="1"/>
  <c r="M36" i="43"/>
  <c r="M33" i="43" s="1"/>
  <c r="H10" i="46"/>
  <c r="L2" i="58"/>
  <c r="H21" i="58"/>
  <c r="H22" i="58"/>
  <c r="K22" i="58" s="1"/>
  <c r="T21" i="58" l="1"/>
  <c r="O16" i="58"/>
  <c r="O13" i="58"/>
  <c r="U21" i="58"/>
  <c r="L10" i="46"/>
  <c r="L12" i="46" s="1"/>
  <c r="K10" i="46"/>
  <c r="K12" i="46" s="1"/>
  <c r="I17" i="58"/>
  <c r="Y22" i="58"/>
  <c r="T22" i="58" s="1"/>
  <c r="O15" i="58"/>
  <c r="Z22" i="58"/>
  <c r="O14" i="58"/>
  <c r="D33" i="43"/>
  <c r="P33" i="43"/>
  <c r="I24" i="55" s="1"/>
  <c r="K21" i="58"/>
  <c r="K23" i="58" s="1"/>
  <c r="I24" i="58" s="1"/>
  <c r="H12" i="46"/>
  <c r="F6" i="58"/>
  <c r="F8" i="58" s="1"/>
  <c r="H23" i="58"/>
  <c r="F24" i="58" s="1"/>
  <c r="T23" i="58" l="1"/>
  <c r="V22" i="58"/>
  <c r="V23" i="58" s="1"/>
  <c r="X23" i="58"/>
  <c r="X22" i="58" s="1"/>
  <c r="R22" i="58" s="1"/>
  <c r="A28" i="58" s="1"/>
  <c r="L6" i="58"/>
  <c r="L8" i="58" s="1"/>
  <c r="O6" i="58"/>
  <c r="O8" i="58" s="1"/>
  <c r="N21" i="58"/>
  <c r="Q21" i="58" s="1"/>
  <c r="N22" i="58"/>
  <c r="Q22" i="58" s="1"/>
  <c r="Q23" i="58" l="1"/>
  <c r="O24" i="58" s="1"/>
  <c r="N23" i="58"/>
  <c r="L24" i="5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S02110</author>
  </authors>
  <commentList>
    <comment ref="X4" authorId="0" shapeId="0" xr:uid="{7857BCB1-706E-4884-BD26-E2D0C3DEAD79}">
      <text>
        <r>
          <rPr>
            <sz val="9"/>
            <color indexed="81"/>
            <rFont val="MS P ゴシック"/>
            <family val="3"/>
            <charset val="128"/>
          </rPr>
          <t>提出年月日を入力してください</t>
        </r>
      </text>
    </comment>
    <comment ref="M9" authorId="1" shapeId="0" xr:uid="{00000000-0006-0000-0100-000001000000}">
      <text>
        <r>
          <rPr>
            <sz val="9"/>
            <color indexed="81"/>
            <rFont val="ＭＳ Ｐゴシック"/>
            <family val="3"/>
            <charset val="128"/>
          </rPr>
          <t>郵便番号を入力してください</t>
        </r>
      </text>
    </comment>
    <comment ref="M10" authorId="0" shapeId="0" xr:uid="{00000000-0006-0000-0100-000002000000}">
      <text>
        <r>
          <rPr>
            <sz val="9"/>
            <color indexed="81"/>
            <rFont val="ＭＳ Ｐゴシック"/>
            <family val="3"/>
            <charset val="128"/>
          </rPr>
          <t>会社等の所在地を入力してください</t>
        </r>
      </text>
    </comment>
    <comment ref="M12" authorId="0" shapeId="0" xr:uid="{00000000-0006-0000-0100-000003000000}">
      <text>
        <r>
          <rPr>
            <sz val="9"/>
            <color indexed="81"/>
            <rFont val="ＭＳ Ｐゴシック"/>
            <family val="3"/>
            <charset val="128"/>
          </rPr>
          <t>会社等の名称のフリガナを入力してください</t>
        </r>
      </text>
    </comment>
    <comment ref="M13" authorId="0" shapeId="0" xr:uid="{00000000-0006-0000-0100-000004000000}">
      <text>
        <r>
          <rPr>
            <sz val="9"/>
            <color indexed="81"/>
            <rFont val="ＭＳ Ｐゴシック"/>
            <family val="3"/>
            <charset val="128"/>
          </rPr>
          <t>会社等の名称を入力してください</t>
        </r>
      </text>
    </comment>
    <comment ref="M14" authorId="0" shapeId="0" xr:uid="{00000000-0006-0000-0100-000005000000}">
      <text>
        <r>
          <rPr>
            <sz val="9"/>
            <color indexed="81"/>
            <rFont val="ＭＳ Ｐゴシック"/>
            <family val="3"/>
            <charset val="128"/>
          </rPr>
          <t>会社等の代表者の氏名を入力してください</t>
        </r>
      </text>
    </comment>
    <comment ref="M16" authorId="0" shapeId="0" xr:uid="{00000000-0006-0000-0100-000006000000}">
      <text>
        <r>
          <rPr>
            <sz val="9"/>
            <color indexed="81"/>
            <rFont val="ＭＳ Ｐゴシック"/>
            <family val="3"/>
            <charset val="128"/>
          </rPr>
          <t>会社等の電話番号を入力してください</t>
        </r>
      </text>
    </comment>
    <comment ref="I20" authorId="0" shapeId="0" xr:uid="{00000000-0006-0000-0100-000007000000}">
      <text>
        <r>
          <rPr>
            <sz val="9"/>
            <color indexed="81"/>
            <rFont val="ＭＳ Ｐゴシック"/>
            <family val="3"/>
            <charset val="128"/>
          </rPr>
          <t>実施状況報告の対象年度を入力してください</t>
        </r>
      </text>
    </comment>
    <comment ref="I26" authorId="0" shapeId="0" xr:uid="{DACAD8D1-6A1A-4A19-9DA2-278AE777E7D9}">
      <text>
        <r>
          <rPr>
            <b/>
            <sz val="9"/>
            <color indexed="81"/>
            <rFont val="MS P ゴシック"/>
            <family val="3"/>
            <charset val="128"/>
          </rPr>
          <t>3/31時点</t>
        </r>
        <r>
          <rPr>
            <sz val="9"/>
            <color indexed="81"/>
            <rFont val="MS P ゴシック"/>
            <family val="3"/>
            <charset val="128"/>
          </rPr>
          <t>の人数を入力してください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H11" authorId="0" shapeId="0" xr:uid="{00000000-0006-0000-0400-000001000000}">
      <text>
        <r>
          <rPr>
            <sz val="9"/>
            <color indexed="81"/>
            <rFont val="ＭＳ Ｐゴシック"/>
            <family val="3"/>
            <charset val="128"/>
          </rPr>
          <t>計画作成時に策定した目標値を入力してください。</t>
        </r>
      </text>
    </comment>
    <comment ref="K11" authorId="0" shapeId="0" xr:uid="{00000000-0006-0000-0400-000002000000}">
      <text>
        <r>
          <rPr>
            <sz val="9"/>
            <color indexed="81"/>
            <rFont val="ＭＳ Ｐゴシック"/>
            <family val="3"/>
            <charset val="128"/>
          </rPr>
          <t>前年度の報告書で報告した１台当たり平均の値を入力してください。</t>
        </r>
      </text>
    </comment>
    <comment ref="L11" authorId="0" shapeId="0" xr:uid="{00000000-0006-0000-0400-000003000000}">
      <text>
        <r>
          <rPr>
            <sz val="9"/>
            <color indexed="81"/>
            <rFont val="ＭＳ Ｐゴシック"/>
            <family val="3"/>
            <charset val="128"/>
          </rPr>
          <t>前年度の報告書で報告した走行距離当たり平均の値を入力してください。</t>
        </r>
      </text>
    </comment>
  </commentList>
</comments>
</file>

<file path=xl/sharedStrings.xml><?xml version="1.0" encoding="utf-8"?>
<sst xmlns="http://schemas.openxmlformats.org/spreadsheetml/2006/main" count="626" uniqueCount="490">
  <si>
    <t>走行距離(1km)
当たり平均</t>
  </si>
  <si>
    <t>事業所合計</t>
  </si>
  <si>
    <t>１台当たり平均</t>
  </si>
  <si>
    <t>NOx排出量(kg)</t>
  </si>
  <si>
    <t>実績</t>
  </si>
  <si>
    <t>目標</t>
  </si>
  <si>
    <t>前年度実績</t>
  </si>
  <si>
    <t>前年度比</t>
  </si>
  <si>
    <t>PM排出量(kg)</t>
  </si>
  <si>
    <t>燃費等の記録管理</t>
    <rPh sb="0" eb="2">
      <t>ネンピ</t>
    </rPh>
    <rPh sb="2" eb="3">
      <t>トウ</t>
    </rPh>
    <rPh sb="4" eb="6">
      <t>キロク</t>
    </rPh>
    <rPh sb="6" eb="8">
      <t>カンリ</t>
    </rPh>
    <phoneticPr fontId="2"/>
  </si>
  <si>
    <t>既存施設の機械化・自動化など</t>
    <rPh sb="0" eb="2">
      <t>キゾン</t>
    </rPh>
    <rPh sb="2" eb="4">
      <t>シセツ</t>
    </rPh>
    <rPh sb="5" eb="7">
      <t>キカイ</t>
    </rPh>
    <rPh sb="7" eb="8">
      <t>カ</t>
    </rPh>
    <rPh sb="9" eb="12">
      <t>ジドウカ</t>
    </rPh>
    <phoneticPr fontId="2"/>
  </si>
  <si>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2"/>
  </si>
  <si>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2"/>
  </si>
  <si>
    <t>路上駐停車の自粛</t>
    <rPh sb="0" eb="2">
      <t>ロジョウ</t>
    </rPh>
    <rPh sb="2" eb="5">
      <t>チュウテイシャ</t>
    </rPh>
    <rPh sb="6" eb="8">
      <t>ジシュク</t>
    </rPh>
    <phoneticPr fontId="2"/>
  </si>
  <si>
    <t>低燃費車</t>
    <rPh sb="0" eb="3">
      <t>テイネンピ</t>
    </rPh>
    <rPh sb="3" eb="4">
      <t>シャ</t>
    </rPh>
    <phoneticPr fontId="2"/>
  </si>
  <si>
    <t>自動車地球温暖化対策実施状況報告書</t>
    <rPh sb="0" eb="3">
      <t>ジドウシャ</t>
    </rPh>
    <rPh sb="3" eb="5">
      <t>チキュウ</t>
    </rPh>
    <rPh sb="5" eb="8">
      <t>オンダンカ</t>
    </rPh>
    <rPh sb="8" eb="10">
      <t>タイサク</t>
    </rPh>
    <rPh sb="10" eb="12">
      <t>ジッシ</t>
    </rPh>
    <rPh sb="12" eb="14">
      <t>ジョウキョウ</t>
    </rPh>
    <rPh sb="14" eb="17">
      <t>ホウコクショ</t>
    </rPh>
    <phoneticPr fontId="2"/>
  </si>
  <si>
    <t>番　号</t>
    <phoneticPr fontId="2"/>
  </si>
  <si>
    <t>－</t>
    <phoneticPr fontId="2"/>
  </si>
  <si>
    <t>初度登録年月</t>
    <rPh sb="0" eb="1">
      <t>ショ</t>
    </rPh>
    <rPh sb="1" eb="2">
      <t>ド</t>
    </rPh>
    <rPh sb="2" eb="4">
      <t>トウロク</t>
    </rPh>
    <rPh sb="4" eb="6">
      <t>ネンゲツ</t>
    </rPh>
    <phoneticPr fontId="2"/>
  </si>
  <si>
    <t>後付け装置</t>
    <rPh sb="0" eb="2">
      <t>アトヅケ</t>
    </rPh>
    <rPh sb="3" eb="5">
      <t>ソウチ</t>
    </rPh>
    <phoneticPr fontId="2"/>
  </si>
  <si>
    <t>使用の本拠</t>
    <rPh sb="0" eb="2">
      <t>シヨウ</t>
    </rPh>
    <rPh sb="3" eb="5">
      <t>ホンキョ</t>
    </rPh>
    <phoneticPr fontId="2"/>
  </si>
  <si>
    <t>分類番号</t>
    <rPh sb="0" eb="2">
      <t>ブンルイ</t>
    </rPh>
    <rPh sb="2" eb="4">
      <t>バンゴウ</t>
    </rPh>
    <phoneticPr fontId="2"/>
  </si>
  <si>
    <t>文字</t>
    <rPh sb="0" eb="2">
      <t>モジ</t>
    </rPh>
    <phoneticPr fontId="2"/>
  </si>
  <si>
    <t>指定番号</t>
    <rPh sb="0" eb="2">
      <t>シテイ</t>
    </rPh>
    <rPh sb="2" eb="4">
      <t>バンゴウ</t>
    </rPh>
    <phoneticPr fontId="2"/>
  </si>
  <si>
    <t>ナンバープレート</t>
    <phoneticPr fontId="2"/>
  </si>
  <si>
    <t>事業場コード</t>
    <rPh sb="0" eb="3">
      <t>ジギョウジョウ</t>
    </rPh>
    <phoneticPr fontId="2"/>
  </si>
  <si>
    <t>被牽引車</t>
    <rPh sb="0" eb="1">
      <t>ヒ</t>
    </rPh>
    <rPh sb="1" eb="3">
      <t>ケンイン</t>
    </rPh>
    <rPh sb="3" eb="4">
      <t>シャ</t>
    </rPh>
    <phoneticPr fontId="2"/>
  </si>
  <si>
    <t>事業の概要</t>
    <rPh sb="0" eb="2">
      <t>ジギョウ</t>
    </rPh>
    <rPh sb="3" eb="5">
      <t>ガイヨウ</t>
    </rPh>
    <phoneticPr fontId="2"/>
  </si>
  <si>
    <t>※　　　　備　　　　考</t>
    <rPh sb="5" eb="6">
      <t>ソナエ</t>
    </rPh>
    <rPh sb="10" eb="11">
      <t>コウ</t>
    </rPh>
    <phoneticPr fontId="2"/>
  </si>
  <si>
    <t>〒</t>
    <phoneticPr fontId="2"/>
  </si>
  <si>
    <t>備考</t>
    <rPh sb="0" eb="2">
      <t>ビコウ</t>
    </rPh>
    <phoneticPr fontId="2"/>
  </si>
  <si>
    <t>燃電</t>
    <rPh sb="0" eb="1">
      <t>ネン</t>
    </rPh>
    <rPh sb="1" eb="2">
      <t>デン</t>
    </rPh>
    <phoneticPr fontId="2"/>
  </si>
  <si>
    <t>燃料電池(圧縮水素)</t>
    <rPh sb="0" eb="2">
      <t>ネンリョウ</t>
    </rPh>
    <rPh sb="2" eb="4">
      <t>デンチ</t>
    </rPh>
    <rPh sb="5" eb="7">
      <t>アッシュク</t>
    </rPh>
    <rPh sb="7" eb="9">
      <t>スイソ</t>
    </rPh>
    <phoneticPr fontId="2"/>
  </si>
  <si>
    <t>年間燃料給油量</t>
    <rPh sb="0" eb="2">
      <t>ネンカン</t>
    </rPh>
    <rPh sb="2" eb="4">
      <t>ネンリョウ</t>
    </rPh>
    <rPh sb="4" eb="7">
      <t>キュウユリョウ</t>
    </rPh>
    <phoneticPr fontId="2"/>
  </si>
  <si>
    <t>排出係数</t>
    <phoneticPr fontId="2"/>
  </si>
  <si>
    <t>排出量</t>
    <phoneticPr fontId="2"/>
  </si>
  <si>
    <t>ＮＯｘ</t>
    <phoneticPr fontId="2"/>
  </si>
  <si>
    <t>ＰＭ</t>
    <phoneticPr fontId="2"/>
  </si>
  <si>
    <t>ＮＯｘ(kg)</t>
    <phoneticPr fontId="2"/>
  </si>
  <si>
    <t>ＰＭ(kg)</t>
    <phoneticPr fontId="2"/>
  </si>
  <si>
    <t>あ</t>
    <phoneticPr fontId="2"/>
  </si>
  <si>
    <t>い</t>
    <phoneticPr fontId="2"/>
  </si>
  <si>
    <t>う</t>
    <phoneticPr fontId="2"/>
  </si>
  <si>
    <t>え</t>
    <phoneticPr fontId="2"/>
  </si>
  <si>
    <t>か</t>
    <phoneticPr fontId="2"/>
  </si>
  <si>
    <t>き</t>
    <phoneticPr fontId="2"/>
  </si>
  <si>
    <t>く</t>
    <phoneticPr fontId="2"/>
  </si>
  <si>
    <t>け</t>
    <phoneticPr fontId="2"/>
  </si>
  <si>
    <t>こ</t>
    <phoneticPr fontId="2"/>
  </si>
  <si>
    <t>メタノール</t>
    <phoneticPr fontId="2"/>
  </si>
  <si>
    <t>を</t>
    <phoneticPr fontId="2"/>
  </si>
  <si>
    <t>さ</t>
    <phoneticPr fontId="2"/>
  </si>
  <si>
    <t>す</t>
    <phoneticPr fontId="2"/>
  </si>
  <si>
    <t>せ</t>
    <phoneticPr fontId="2"/>
  </si>
  <si>
    <t>ハイブリッド(軽油）</t>
    <rPh sb="7" eb="9">
      <t>ケイユ</t>
    </rPh>
    <phoneticPr fontId="2"/>
  </si>
  <si>
    <t>燃料区分</t>
    <rPh sb="0" eb="2">
      <t>ネンリョウ</t>
    </rPh>
    <rPh sb="2" eb="4">
      <t>クブン</t>
    </rPh>
    <phoneticPr fontId="2"/>
  </si>
  <si>
    <t>日本標準産業分類　中分類</t>
    <rPh sb="0" eb="2">
      <t>ニホン</t>
    </rPh>
    <rPh sb="2" eb="4">
      <t>ヒョウジュン</t>
    </rPh>
    <rPh sb="4" eb="6">
      <t>サンギョウ</t>
    </rPh>
    <rPh sb="6" eb="8">
      <t>ブンルイ</t>
    </rPh>
    <rPh sb="9" eb="10">
      <t>チュウ</t>
    </rPh>
    <rPh sb="10" eb="12">
      <t>ブンルイ</t>
    </rPh>
    <phoneticPr fontId="2"/>
  </si>
  <si>
    <t>排出係数(CO2）</t>
    <rPh sb="0" eb="2">
      <t>ハイシュツ</t>
    </rPh>
    <rPh sb="2" eb="4">
      <t>ケイスウ</t>
    </rPh>
    <phoneticPr fontId="2"/>
  </si>
  <si>
    <t>電気</t>
    <rPh sb="0" eb="2">
      <t>デンキ</t>
    </rPh>
    <phoneticPr fontId="2"/>
  </si>
  <si>
    <t>事業場の名称</t>
    <rPh sb="0" eb="3">
      <t>ジギョウジョウ</t>
    </rPh>
    <rPh sb="4" eb="6">
      <t>メイショウ</t>
    </rPh>
    <phoneticPr fontId="2"/>
  </si>
  <si>
    <t>事業場の所在地</t>
    <rPh sb="0" eb="3">
      <t>ジギョウジョウ</t>
    </rPh>
    <rPh sb="4" eb="7">
      <t>ショザイチ</t>
    </rPh>
    <phoneticPr fontId="2"/>
  </si>
  <si>
    <t>種類</t>
    <rPh sb="0" eb="2">
      <t>シュルイ</t>
    </rPh>
    <phoneticPr fontId="2"/>
  </si>
  <si>
    <t>車両総重量</t>
    <rPh sb="0" eb="2">
      <t>シャリョウ</t>
    </rPh>
    <rPh sb="2" eb="5">
      <t>ソウジュウリョウ</t>
    </rPh>
    <phoneticPr fontId="2"/>
  </si>
  <si>
    <t>台数</t>
    <rPh sb="0" eb="2">
      <t>ダイスウ</t>
    </rPh>
    <phoneticPr fontId="2"/>
  </si>
  <si>
    <t>番号</t>
    <rPh sb="0" eb="2">
      <t>バンゴウ</t>
    </rPh>
    <phoneticPr fontId="2"/>
  </si>
  <si>
    <t>1.7t以下</t>
    <rPh sb="4" eb="6">
      <t>イカ</t>
    </rPh>
    <phoneticPr fontId="2"/>
  </si>
  <si>
    <t>1.7t超～2.5t以下</t>
    <rPh sb="4" eb="5">
      <t>チョウ</t>
    </rPh>
    <rPh sb="10" eb="12">
      <t>イカ</t>
    </rPh>
    <phoneticPr fontId="2"/>
  </si>
  <si>
    <t>2.5t超～3.5t以下</t>
    <rPh sb="4" eb="5">
      <t>チョウ</t>
    </rPh>
    <rPh sb="10" eb="12">
      <t>イカ</t>
    </rPh>
    <phoneticPr fontId="2"/>
  </si>
  <si>
    <t>3.5t超</t>
    <rPh sb="4" eb="5">
      <t>チョウ</t>
    </rPh>
    <phoneticPr fontId="2"/>
  </si>
  <si>
    <t>自動車の種別</t>
    <rPh sb="5" eb="6">
      <t>ベツ</t>
    </rPh>
    <phoneticPr fontId="2"/>
  </si>
  <si>
    <t>型式</t>
    <rPh sb="0" eb="2">
      <t>カタシキ</t>
    </rPh>
    <phoneticPr fontId="2"/>
  </si>
  <si>
    <t>実施項目</t>
    <rPh sb="0" eb="2">
      <t>ジッシ</t>
    </rPh>
    <rPh sb="2" eb="4">
      <t>コウモク</t>
    </rPh>
    <phoneticPr fontId="2"/>
  </si>
  <si>
    <t>車両総重量(kg)</t>
    <rPh sb="0" eb="2">
      <t>シャリョウ</t>
    </rPh>
    <rPh sb="2" eb="5">
      <t>ソウジュウリョウ</t>
    </rPh>
    <phoneticPr fontId="2"/>
  </si>
  <si>
    <t>燃料記号</t>
    <rPh sb="0" eb="2">
      <t>ネンリョウ</t>
    </rPh>
    <rPh sb="2" eb="4">
      <t>キゴウ</t>
    </rPh>
    <phoneticPr fontId="2"/>
  </si>
  <si>
    <t>種別１</t>
    <rPh sb="0" eb="2">
      <t>シュベツ</t>
    </rPh>
    <phoneticPr fontId="2"/>
  </si>
  <si>
    <t>軽</t>
    <rPh sb="0" eb="1">
      <t>ケイ</t>
    </rPh>
    <phoneticPr fontId="2"/>
  </si>
  <si>
    <t>燃費</t>
    <rPh sb="0" eb="2">
      <t>ネンピ</t>
    </rPh>
    <phoneticPr fontId="2"/>
  </si>
  <si>
    <t>合計</t>
    <rPh sb="0" eb="2">
      <t>ゴウケイ</t>
    </rPh>
    <phoneticPr fontId="2"/>
  </si>
  <si>
    <t>軽油</t>
    <rPh sb="0" eb="2">
      <t>ケイユ</t>
    </rPh>
    <phoneticPr fontId="2"/>
  </si>
  <si>
    <t>所沢</t>
    <rPh sb="0" eb="2">
      <t>トコロザワ</t>
    </rPh>
    <phoneticPr fontId="2"/>
  </si>
  <si>
    <t>熊谷</t>
    <rPh sb="0" eb="2">
      <t>クマガヤ</t>
    </rPh>
    <phoneticPr fontId="2"/>
  </si>
  <si>
    <t>大宮</t>
    <rPh sb="0" eb="2">
      <t>オオミヤ</t>
    </rPh>
    <phoneticPr fontId="2"/>
  </si>
  <si>
    <t>川越</t>
    <rPh sb="0" eb="2">
      <t>カワゴエ</t>
    </rPh>
    <phoneticPr fontId="2"/>
  </si>
  <si>
    <t>春日部</t>
    <rPh sb="0" eb="3">
      <t>カスカベ</t>
    </rPh>
    <phoneticPr fontId="2"/>
  </si>
  <si>
    <t>あり</t>
    <phoneticPr fontId="2"/>
  </si>
  <si>
    <t>なし</t>
    <phoneticPr fontId="2"/>
  </si>
  <si>
    <t>デジタル式運行記録計等の活用</t>
    <rPh sb="4" eb="5">
      <t>シキ</t>
    </rPh>
    <rPh sb="5" eb="7">
      <t>ウンコウ</t>
    </rPh>
    <rPh sb="7" eb="9">
      <t>キロク</t>
    </rPh>
    <rPh sb="9" eb="10">
      <t>ケイ</t>
    </rPh>
    <rPh sb="10" eb="11">
      <t>トウ</t>
    </rPh>
    <rPh sb="12" eb="14">
      <t>カツヨウ</t>
    </rPh>
    <phoneticPr fontId="2"/>
  </si>
  <si>
    <t>優良ドライバーの表彰</t>
    <rPh sb="0" eb="2">
      <t>ユウリョウ</t>
    </rPh>
    <rPh sb="8" eb="10">
      <t>ヒョウショウ</t>
    </rPh>
    <phoneticPr fontId="2"/>
  </si>
  <si>
    <t>○</t>
    <phoneticPr fontId="2"/>
  </si>
  <si>
    <t>日常点検・整備マニュアルの作成、配布</t>
    <rPh sb="0" eb="2">
      <t>ニチジョウ</t>
    </rPh>
    <rPh sb="2" eb="4">
      <t>テンケン</t>
    </rPh>
    <rPh sb="5" eb="7">
      <t>セイビ</t>
    </rPh>
    <rPh sb="13" eb="15">
      <t>サクセイ</t>
    </rPh>
    <rPh sb="16" eb="18">
      <t>ハイフ</t>
    </rPh>
    <phoneticPr fontId="2"/>
  </si>
  <si>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2"/>
  </si>
  <si>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2"/>
  </si>
  <si>
    <t>エアークリーナーの定期的な点検</t>
    <rPh sb="9" eb="12">
      <t>テイキテキ</t>
    </rPh>
    <rPh sb="13" eb="15">
      <t>テンケン</t>
    </rPh>
    <phoneticPr fontId="2"/>
  </si>
  <si>
    <t>運転日報の作成</t>
    <rPh sb="0" eb="2">
      <t>ウンテン</t>
    </rPh>
    <rPh sb="2" eb="4">
      <t>ニッポウ</t>
    </rPh>
    <rPh sb="5" eb="7">
      <t>サクセイ</t>
    </rPh>
    <phoneticPr fontId="2"/>
  </si>
  <si>
    <t>機械等修理業（別掲を除く）</t>
  </si>
  <si>
    <t>職業紹介・労働者派遣業</t>
  </si>
  <si>
    <t xml:space="preserve"> その他の事業サービス業</t>
  </si>
  <si>
    <t>政治・経済・文化団体</t>
  </si>
  <si>
    <t>宗教</t>
  </si>
  <si>
    <t xml:space="preserve"> その他のサービス業</t>
  </si>
  <si>
    <t xml:space="preserve"> 外国公務</t>
  </si>
  <si>
    <t xml:space="preserve"> 国家公務</t>
  </si>
  <si>
    <t xml:space="preserve"> 地方公務</t>
  </si>
  <si>
    <t xml:space="preserve"> 分類不能の産業</t>
  </si>
  <si>
    <t>埼玉県中央環境管理事務所長</t>
    <rPh sb="0" eb="3">
      <t>サイタマケン</t>
    </rPh>
    <rPh sb="3" eb="5">
      <t>チュウオウ</t>
    </rPh>
    <rPh sb="5" eb="7">
      <t>カンキョウ</t>
    </rPh>
    <rPh sb="7" eb="9">
      <t>カンリ</t>
    </rPh>
    <rPh sb="9" eb="12">
      <t>ジムショ</t>
    </rPh>
    <rPh sb="12" eb="13">
      <t>チョウ</t>
    </rPh>
    <phoneticPr fontId="2"/>
  </si>
  <si>
    <t>埼玉県西部環境管理事務所長</t>
    <rPh sb="0" eb="3">
      <t>サイタマケン</t>
    </rPh>
    <rPh sb="3" eb="5">
      <t>セイブ</t>
    </rPh>
    <rPh sb="5" eb="7">
      <t>カンキョウ</t>
    </rPh>
    <rPh sb="7" eb="9">
      <t>カンリ</t>
    </rPh>
    <rPh sb="9" eb="12">
      <t>ジムショ</t>
    </rPh>
    <rPh sb="12" eb="13">
      <t>チョウ</t>
    </rPh>
    <phoneticPr fontId="2"/>
  </si>
  <si>
    <t>埼玉県北部環境管理事務所長</t>
    <rPh sb="0" eb="3">
      <t>サイタマケン</t>
    </rPh>
    <rPh sb="3" eb="5">
      <t>ホクブ</t>
    </rPh>
    <rPh sb="5" eb="7">
      <t>カンキョウ</t>
    </rPh>
    <rPh sb="7" eb="9">
      <t>カンリ</t>
    </rPh>
    <rPh sb="9" eb="12">
      <t>ジムショ</t>
    </rPh>
    <rPh sb="12" eb="13">
      <t>チョウ</t>
    </rPh>
    <phoneticPr fontId="2"/>
  </si>
  <si>
    <t>埼玉県東部環境管理事務所長</t>
    <rPh sb="0" eb="3">
      <t>サイタマケン</t>
    </rPh>
    <rPh sb="3" eb="5">
      <t>トウブ</t>
    </rPh>
    <rPh sb="5" eb="7">
      <t>カンキョウ</t>
    </rPh>
    <rPh sb="7" eb="9">
      <t>カンリ</t>
    </rPh>
    <rPh sb="9" eb="12">
      <t>ジムショ</t>
    </rPh>
    <rPh sb="12" eb="13">
      <t>チョウ</t>
    </rPh>
    <phoneticPr fontId="2"/>
  </si>
  <si>
    <t>埼玉県越谷環境管理事務所長</t>
    <rPh sb="0" eb="3">
      <t>サイタマケン</t>
    </rPh>
    <rPh sb="3" eb="5">
      <t>コシガヤ</t>
    </rPh>
    <rPh sb="5" eb="7">
      <t>カンキョウ</t>
    </rPh>
    <rPh sb="7" eb="9">
      <t>カンリ</t>
    </rPh>
    <rPh sb="9" eb="12">
      <t>ジムショ</t>
    </rPh>
    <rPh sb="12" eb="13">
      <t>チョウ</t>
    </rPh>
    <phoneticPr fontId="2"/>
  </si>
  <si>
    <t>埼玉県東松山環境管理事務所長</t>
    <rPh sb="0" eb="3">
      <t>サイタマケン</t>
    </rPh>
    <rPh sb="3" eb="6">
      <t>ヒガシマツヤマ</t>
    </rPh>
    <rPh sb="6" eb="8">
      <t>カンキョウ</t>
    </rPh>
    <rPh sb="8" eb="10">
      <t>カンリ</t>
    </rPh>
    <rPh sb="10" eb="13">
      <t>ジムショ</t>
    </rPh>
    <rPh sb="13" eb="14">
      <t>チョウ</t>
    </rPh>
    <phoneticPr fontId="2"/>
  </si>
  <si>
    <t>※整理番号</t>
    <rPh sb="1" eb="3">
      <t>セイリ</t>
    </rPh>
    <rPh sb="3" eb="5">
      <t>バンゴウ</t>
    </rPh>
    <phoneticPr fontId="2"/>
  </si>
  <si>
    <t>計画項目</t>
    <rPh sb="0" eb="2">
      <t>ケイカク</t>
    </rPh>
    <rPh sb="2" eb="4">
      <t>コウモク</t>
    </rPh>
    <phoneticPr fontId="2"/>
  </si>
  <si>
    <t>アイドリング・ストップの徹底</t>
    <phoneticPr fontId="2"/>
  </si>
  <si>
    <t>環境報告書の作成</t>
    <rPh sb="0" eb="2">
      <t>カンキョウ</t>
    </rPh>
    <rPh sb="2" eb="5">
      <t>ホウコクショ</t>
    </rPh>
    <rPh sb="6" eb="8">
      <t>サクセイ</t>
    </rPh>
    <phoneticPr fontId="2"/>
  </si>
  <si>
    <t>対目標値比</t>
    <rPh sb="0" eb="1">
      <t>タイ</t>
    </rPh>
    <rPh sb="1" eb="4">
      <t>モクヒョウチ</t>
    </rPh>
    <rPh sb="4" eb="5">
      <t>ヒ</t>
    </rPh>
    <phoneticPr fontId="2"/>
  </si>
  <si>
    <t>事業場別の自動車の状況</t>
    <rPh sb="0" eb="2">
      <t>ジギョウショ</t>
    </rPh>
    <rPh sb="2" eb="3">
      <t>ジョウ</t>
    </rPh>
    <rPh sb="3" eb="4">
      <t>ベツ</t>
    </rPh>
    <rPh sb="5" eb="7">
      <t>ジドウ</t>
    </rPh>
    <rPh sb="7" eb="8">
      <t>シャ</t>
    </rPh>
    <rPh sb="9" eb="11">
      <t>ジョウキョウ</t>
    </rPh>
    <phoneticPr fontId="2"/>
  </si>
  <si>
    <t>ＥＴＣの導入　</t>
  </si>
  <si>
    <t>年間走行距離（km）</t>
    <rPh sb="0" eb="2">
      <t>ネンカン</t>
    </rPh>
    <phoneticPr fontId="2"/>
  </si>
  <si>
    <t>NOx・PM低減</t>
    <rPh sb="6" eb="8">
      <t>テイゲン</t>
    </rPh>
    <phoneticPr fontId="2"/>
  </si>
  <si>
    <t>PM低減</t>
    <rPh sb="2" eb="4">
      <t>テイゲン</t>
    </rPh>
    <phoneticPr fontId="2"/>
  </si>
  <si>
    <t>提出者</t>
    <rPh sb="0" eb="3">
      <t>テイシュツシャ</t>
    </rPh>
    <phoneticPr fontId="2"/>
  </si>
  <si>
    <t>ひらがな</t>
    <phoneticPr fontId="2"/>
  </si>
  <si>
    <t>液化石油ガス(ＬＰＧ)</t>
    <rPh sb="0" eb="2">
      <t>エキカ</t>
    </rPh>
    <rPh sb="2" eb="4">
      <t>セキユ</t>
    </rPh>
    <phoneticPr fontId="2"/>
  </si>
  <si>
    <t>天然ガス(ＣＮＧ)</t>
    <rPh sb="0" eb="2">
      <t>テンネン</t>
    </rPh>
    <phoneticPr fontId="2"/>
  </si>
  <si>
    <t>年度</t>
    <rPh sb="0" eb="2">
      <t>ネンド</t>
    </rPh>
    <phoneticPr fontId="2"/>
  </si>
  <si>
    <t>名称</t>
    <rPh sb="0" eb="2">
      <t>メイショウ</t>
    </rPh>
    <phoneticPr fontId="2"/>
  </si>
  <si>
    <t>そ</t>
    <phoneticPr fontId="2"/>
  </si>
  <si>
    <t>た</t>
    <phoneticPr fontId="2"/>
  </si>
  <si>
    <t>ち</t>
    <phoneticPr fontId="2"/>
  </si>
  <si>
    <t>つ</t>
    <phoneticPr fontId="2"/>
  </si>
  <si>
    <t>て</t>
    <phoneticPr fontId="2"/>
  </si>
  <si>
    <t>と</t>
    <phoneticPr fontId="2"/>
  </si>
  <si>
    <t>な</t>
    <phoneticPr fontId="2"/>
  </si>
  <si>
    <t>に</t>
    <phoneticPr fontId="2"/>
  </si>
  <si>
    <t>ぬ</t>
    <phoneticPr fontId="2"/>
  </si>
  <si>
    <t>ね</t>
    <phoneticPr fontId="2"/>
  </si>
  <si>
    <t>の</t>
    <phoneticPr fontId="2"/>
  </si>
  <si>
    <t>は</t>
    <phoneticPr fontId="2"/>
  </si>
  <si>
    <t>ひ</t>
    <phoneticPr fontId="2"/>
  </si>
  <si>
    <t>ふ</t>
    <phoneticPr fontId="2"/>
  </si>
  <si>
    <t>ほ</t>
    <phoneticPr fontId="2"/>
  </si>
  <si>
    <t>ま</t>
    <phoneticPr fontId="2"/>
  </si>
  <si>
    <t>み</t>
    <phoneticPr fontId="2"/>
  </si>
  <si>
    <t>む</t>
    <phoneticPr fontId="2"/>
  </si>
  <si>
    <t>め</t>
    <phoneticPr fontId="2"/>
  </si>
  <si>
    <t>も</t>
    <phoneticPr fontId="2"/>
  </si>
  <si>
    <t>や</t>
    <phoneticPr fontId="2"/>
  </si>
  <si>
    <t>ゆ</t>
    <phoneticPr fontId="2"/>
  </si>
  <si>
    <t>ら</t>
    <phoneticPr fontId="2"/>
  </si>
  <si>
    <t>り</t>
    <phoneticPr fontId="2"/>
  </si>
  <si>
    <t>る</t>
    <phoneticPr fontId="2"/>
  </si>
  <si>
    <t>ろ</t>
    <phoneticPr fontId="2"/>
  </si>
  <si>
    <t>れ</t>
    <phoneticPr fontId="2"/>
  </si>
  <si>
    <t>わ</t>
    <phoneticPr fontId="2"/>
  </si>
  <si>
    <t>Ｅ</t>
    <phoneticPr fontId="2"/>
  </si>
  <si>
    <t>Ｈ</t>
    <phoneticPr fontId="2"/>
  </si>
  <si>
    <t>Ｋ</t>
    <phoneticPr fontId="2"/>
  </si>
  <si>
    <t>Ｍ</t>
    <phoneticPr fontId="2"/>
  </si>
  <si>
    <t>Ｔ</t>
    <phoneticPr fontId="2"/>
  </si>
  <si>
    <t>Ｙ</t>
    <phoneticPr fontId="2"/>
  </si>
  <si>
    <t>よ</t>
    <phoneticPr fontId="2"/>
  </si>
  <si>
    <t>事業場コ｜ド</t>
    <rPh sb="0" eb="2">
      <t>ジギョウ</t>
    </rPh>
    <rPh sb="2" eb="3">
      <t>バ</t>
    </rPh>
    <phoneticPr fontId="2"/>
  </si>
  <si>
    <t>人</t>
  </si>
  <si>
    <t>台</t>
    <rPh sb="0" eb="1">
      <t>ダイ</t>
    </rPh>
    <phoneticPr fontId="2"/>
  </si>
  <si>
    <t>現在</t>
    <rPh sb="0" eb="2">
      <t>ゲンザイ</t>
    </rPh>
    <phoneticPr fontId="2"/>
  </si>
  <si>
    <t>L</t>
  </si>
  <si>
    <t>年</t>
    <rPh sb="0" eb="1">
      <t>ネン</t>
    </rPh>
    <phoneticPr fontId="2"/>
  </si>
  <si>
    <t>月</t>
    <rPh sb="0" eb="1">
      <t>ツキ</t>
    </rPh>
    <phoneticPr fontId="2"/>
  </si>
  <si>
    <t>日</t>
    <rPh sb="0" eb="1">
      <t>ヒ</t>
    </rPh>
    <phoneticPr fontId="2"/>
  </si>
  <si>
    <t>電</t>
    <rPh sb="0" eb="1">
      <t>デン</t>
    </rPh>
    <phoneticPr fontId="2"/>
  </si>
  <si>
    <t>乗用自動車</t>
    <rPh sb="0" eb="2">
      <t>ジョウヨウ</t>
    </rPh>
    <rPh sb="2" eb="5">
      <t>ジドウシャ</t>
    </rPh>
    <phoneticPr fontId="2"/>
  </si>
  <si>
    <t>合　　計</t>
    <rPh sb="0" eb="4">
      <t>ゴウケイ</t>
    </rPh>
    <phoneticPr fontId="2"/>
  </si>
  <si>
    <t>内　　　　　　　　　　　　　　　　　　　　　容</t>
    <rPh sb="0" eb="23">
      <t>ナイヨウ</t>
    </rPh>
    <phoneticPr fontId="2"/>
  </si>
  <si>
    <t>燃料種類</t>
    <rPh sb="0" eb="2">
      <t>ネンリョウ</t>
    </rPh>
    <rPh sb="2" eb="4">
      <t>シュルイ</t>
    </rPh>
    <phoneticPr fontId="2"/>
  </si>
  <si>
    <t>ガソリン</t>
    <phoneticPr fontId="2"/>
  </si>
  <si>
    <t>カーシェアリングの導入</t>
    <rPh sb="9" eb="11">
      <t>ドウニュウ</t>
    </rPh>
    <phoneticPr fontId="2"/>
  </si>
  <si>
    <t>ＶＩＣＳ搭載カーナビゲーションシステム等による渋滞回避</t>
    <rPh sb="4" eb="6">
      <t>トウサイ</t>
    </rPh>
    <rPh sb="19" eb="20">
      <t>トウ</t>
    </rPh>
    <rPh sb="23" eb="25">
      <t>ジュウタイ</t>
    </rPh>
    <rPh sb="25" eb="27">
      <t>カイヒ</t>
    </rPh>
    <phoneticPr fontId="2"/>
  </si>
  <si>
    <t xml:space="preserve"> 農業</t>
  </si>
  <si>
    <t xml:space="preserve"> 林業</t>
  </si>
  <si>
    <t>漁業（水産養殖業を除く）</t>
  </si>
  <si>
    <t xml:space="preserve"> 水産養殖業</t>
  </si>
  <si>
    <t xml:space="preserve"> 鉱業，採石業，砂利採取業</t>
  </si>
  <si>
    <t xml:space="preserve"> 総合工事業</t>
  </si>
  <si>
    <t xml:space="preserve"> 職別工事業(設備工事業を除く)</t>
  </si>
  <si>
    <t>設備工事業</t>
  </si>
  <si>
    <t>食料品製造業</t>
  </si>
  <si>
    <t>飲料・たばこ・飼料製造業</t>
  </si>
  <si>
    <t>繊維工業</t>
  </si>
  <si>
    <t>木材・木製品製造業（家具を除く）</t>
  </si>
  <si>
    <t xml:space="preserve"> 家具・装備品製造業</t>
  </si>
  <si>
    <t>パルプ・紙・紙加工品製造業</t>
  </si>
  <si>
    <t>印刷・同関連業</t>
  </si>
  <si>
    <t>化学工業</t>
  </si>
  <si>
    <t xml:space="preserve"> 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</si>
  <si>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</si>
  <si>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</si>
  <si>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</si>
  <si>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</si>
  <si>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</si>
  <si>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</si>
  <si>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</si>
  <si>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</si>
  <si>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</si>
  <si>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</si>
  <si>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</si>
  <si>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</si>
  <si>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</si>
  <si>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</si>
  <si>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</si>
  <si>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</si>
  <si>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 xml:space="preserve"> 熱供給業</t>
  </si>
  <si>
    <t>水道業</t>
  </si>
  <si>
    <t xml:space="preserve"> 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</si>
  <si>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</si>
  <si>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</si>
  <si>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</si>
  <si>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</si>
  <si>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</si>
  <si>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</si>
  <si>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</si>
  <si>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</si>
  <si>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</si>
  <si>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</si>
  <si>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</si>
  <si>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</si>
  <si>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</si>
  <si>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</si>
  <si>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</si>
  <si>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</si>
  <si>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</si>
  <si>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</si>
  <si>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</si>
  <si>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 xml:space="preserve"> 織物・衣服・身の回り品小売業</t>
  </si>
  <si>
    <t>飲食料品小売業</t>
  </si>
  <si>
    <t>機械器具小売業</t>
  </si>
  <si>
    <t xml:space="preserve"> その他の小売業</t>
  </si>
  <si>
    <t>無店舗小売業</t>
  </si>
  <si>
    <t>銀行業</t>
  </si>
  <si>
    <t>協同組織金融業</t>
  </si>
  <si>
    <t>貸金業，クレジットカード業等非預金信用機関</t>
    <rPh sb="19" eb="21">
      <t>キカン</t>
    </rPh>
    <phoneticPr fontId="2"/>
  </si>
  <si>
    <t xml:space="preserve"> 金融商品取引業，商品先物取引業</t>
  </si>
  <si>
    <t>補助的金融業等</t>
  </si>
  <si>
    <t>保険業（保険媒介代理業，保険サ−ビス業を含む）</t>
    <rPh sb="20" eb="21">
      <t>フク</t>
    </rPh>
    <phoneticPr fontId="2"/>
  </si>
  <si>
    <t>不動産取引業</t>
  </si>
  <si>
    <t>不動産賃貸業・管理業</t>
  </si>
  <si>
    <t xml:space="preserve"> 物品賃貸業</t>
  </si>
  <si>
    <t>学術・開発研究機関</t>
  </si>
  <si>
    <t>専門サービス業（他に分類されないもの）</t>
  </si>
  <si>
    <t>広告業</t>
  </si>
  <si>
    <t xml:space="preserve"> 技術サービス業（他に分類されないもの）</t>
  </si>
  <si>
    <t>宿泊業</t>
  </si>
  <si>
    <t xml:space="preserve"> 飲食店</t>
  </si>
  <si>
    <t xml:space="preserve"> 持ち帰り・配達飲食サービス業</t>
  </si>
  <si>
    <t>洗濯・理容・美容・浴場業</t>
  </si>
  <si>
    <t>その他の生活関連サービス業</t>
  </si>
  <si>
    <t>娯楽業</t>
  </si>
  <si>
    <t xml:space="preserve"> 学校教育</t>
  </si>
  <si>
    <t>その他の教育，学習支援業</t>
  </si>
  <si>
    <t xml:space="preserve"> 医療業</t>
  </si>
  <si>
    <t>保健衛生</t>
  </si>
  <si>
    <t xml:space="preserve"> 社会保険・社会福祉・介護事業</t>
  </si>
  <si>
    <t xml:space="preserve"> 郵便局</t>
  </si>
  <si>
    <t>協同組合（他に分類されないもの）</t>
  </si>
  <si>
    <t>廃棄物処理業</t>
  </si>
  <si>
    <t>自動車整備業</t>
  </si>
  <si>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2"/>
  </si>
  <si>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2"/>
  </si>
  <si>
    <t>時間指定配送の回数の低減を要請</t>
    <rPh sb="0" eb="2">
      <t>ジカン</t>
    </rPh>
    <rPh sb="2" eb="4">
      <t>シテイ</t>
    </rPh>
    <rPh sb="4" eb="6">
      <t>ハイソウ</t>
    </rPh>
    <rPh sb="7" eb="9">
      <t>カイスウ</t>
    </rPh>
    <rPh sb="10" eb="12">
      <t>テイゲン</t>
    </rPh>
    <rPh sb="13" eb="15">
      <t>ヨウセイ</t>
    </rPh>
    <phoneticPr fontId="2"/>
  </si>
  <si>
    <t>受注時間と配送時間の設定（ルール化）</t>
    <rPh sb="0" eb="2">
      <t>ジュチュウ</t>
    </rPh>
    <rPh sb="2" eb="4">
      <t>ジカン</t>
    </rPh>
    <rPh sb="5" eb="7">
      <t>ハイソウ</t>
    </rPh>
    <rPh sb="7" eb="9">
      <t>ジカン</t>
    </rPh>
    <rPh sb="10" eb="12">
      <t>セッテイ</t>
    </rPh>
    <rPh sb="16" eb="17">
      <t>カ</t>
    </rPh>
    <phoneticPr fontId="2"/>
  </si>
  <si>
    <t>緊急配送をできるだけ避ける（随時配送の廃止）</t>
    <rPh sb="0" eb="2">
      <t>キンキュウ</t>
    </rPh>
    <rPh sb="2" eb="4">
      <t>ハイソウ</t>
    </rPh>
    <rPh sb="10" eb="11">
      <t>サ</t>
    </rPh>
    <rPh sb="14" eb="16">
      <t>ズイジ</t>
    </rPh>
    <rPh sb="16" eb="18">
      <t>ハイソウ</t>
    </rPh>
    <rPh sb="19" eb="21">
      <t>ハイシ</t>
    </rPh>
    <phoneticPr fontId="2"/>
  </si>
  <si>
    <t>検品のルーチン化による時間の短縮</t>
    <rPh sb="0" eb="1">
      <t>ケン</t>
    </rPh>
    <rPh sb="1" eb="2">
      <t>ヒン</t>
    </rPh>
    <rPh sb="7" eb="8">
      <t>カ</t>
    </rPh>
    <rPh sb="11" eb="13">
      <t>ジカン</t>
    </rPh>
    <rPh sb="14" eb="16">
      <t>タンシュク</t>
    </rPh>
    <phoneticPr fontId="2"/>
  </si>
  <si>
    <t>鉄道輸送の活用</t>
    <rPh sb="0" eb="2">
      <t>テツドウ</t>
    </rPh>
    <rPh sb="2" eb="4">
      <t>ユソウ</t>
    </rPh>
    <rPh sb="5" eb="7">
      <t>カツヨウ</t>
    </rPh>
    <phoneticPr fontId="2"/>
  </si>
  <si>
    <t>海運の活用</t>
    <rPh sb="0" eb="2">
      <t>カイウン</t>
    </rPh>
    <rPh sb="3" eb="5">
      <t>カツヨウ</t>
    </rPh>
    <phoneticPr fontId="2"/>
  </si>
  <si>
    <t>鉄道、バス等の公共交通機関の利用</t>
    <rPh sb="0" eb="2">
      <t>テツドウ</t>
    </rPh>
    <rPh sb="5" eb="6">
      <t>トウ</t>
    </rPh>
    <rPh sb="7" eb="9">
      <t>コウキョウ</t>
    </rPh>
    <rPh sb="9" eb="11">
      <t>コウツウ</t>
    </rPh>
    <rPh sb="11" eb="13">
      <t>キカン</t>
    </rPh>
    <rPh sb="14" eb="16">
      <t>リヨウ</t>
    </rPh>
    <phoneticPr fontId="2"/>
  </si>
  <si>
    <t>自転車、徒歩による移動</t>
    <rPh sb="0" eb="3">
      <t>ジテンシャ</t>
    </rPh>
    <rPh sb="4" eb="6">
      <t>トホ</t>
    </rPh>
    <rPh sb="9" eb="11">
      <t>イドウ</t>
    </rPh>
    <phoneticPr fontId="2"/>
  </si>
  <si>
    <t>マイカー通勤の禁止</t>
    <rPh sb="4" eb="6">
      <t>ツウキン</t>
    </rPh>
    <rPh sb="7" eb="9">
      <t>キンシ</t>
    </rPh>
    <phoneticPr fontId="2"/>
  </si>
  <si>
    <t>減少</t>
    <rPh sb="0" eb="2">
      <t>ゲンショウ</t>
    </rPh>
    <phoneticPr fontId="2"/>
  </si>
  <si>
    <t>新規</t>
    <rPh sb="0" eb="2">
      <t>シンキ</t>
    </rPh>
    <phoneticPr fontId="2"/>
  </si>
  <si>
    <t>低燃費増減</t>
    <rPh sb="0" eb="3">
      <t>テイネンピ</t>
    </rPh>
    <rPh sb="3" eb="5">
      <t>ゾウゲン</t>
    </rPh>
    <phoneticPr fontId="2"/>
  </si>
  <si>
    <t>条例第３２条第１項の規定により、次のとおり提出します。</t>
    <phoneticPr fontId="2"/>
  </si>
  <si>
    <t>主たる事務所の所在地</t>
    <rPh sb="0" eb="1">
      <t>シュ</t>
    </rPh>
    <rPh sb="3" eb="5">
      <t>ジム</t>
    </rPh>
    <rPh sb="5" eb="6">
      <t>ショ</t>
    </rPh>
    <rPh sb="7" eb="10">
      <t>ショザイチ</t>
    </rPh>
    <phoneticPr fontId="2"/>
  </si>
  <si>
    <t>フリガナ</t>
    <phoneticPr fontId="2"/>
  </si>
  <si>
    <t>代表者の氏名</t>
    <rPh sb="0" eb="3">
      <t>ダイヒョウシャ</t>
    </rPh>
    <rPh sb="4" eb="6">
      <t>シメイ</t>
    </rPh>
    <phoneticPr fontId="2"/>
  </si>
  <si>
    <t>電話番号</t>
    <rPh sb="0" eb="2">
      <t>デンワ</t>
    </rPh>
    <rPh sb="2" eb="4">
      <t>バンゴウ</t>
    </rPh>
    <phoneticPr fontId="2"/>
  </si>
  <si>
    <t>達成率</t>
    <rPh sb="0" eb="3">
      <t>タッセイリツ</t>
    </rPh>
    <phoneticPr fontId="2"/>
  </si>
  <si>
    <t>埼玉県秩父環境管理事務所長</t>
    <rPh sb="0" eb="3">
      <t>サイタマケン</t>
    </rPh>
    <rPh sb="3" eb="5">
      <t>チチブ</t>
    </rPh>
    <rPh sb="5" eb="7">
      <t>カンキョウ</t>
    </rPh>
    <rPh sb="7" eb="9">
      <t>カンリ</t>
    </rPh>
    <rPh sb="9" eb="12">
      <t>ジムショ</t>
    </rPh>
    <rPh sb="12" eb="13">
      <t>チョウ</t>
    </rPh>
    <phoneticPr fontId="2"/>
  </si>
  <si>
    <t>ガ</t>
    <phoneticPr fontId="2"/>
  </si>
  <si>
    <t>C</t>
    <phoneticPr fontId="2"/>
  </si>
  <si>
    <t>メ</t>
    <phoneticPr fontId="2"/>
  </si>
  <si>
    <t>実績</t>
    <rPh sb="0" eb="2">
      <t>ジッセキ</t>
    </rPh>
    <phoneticPr fontId="2"/>
  </si>
  <si>
    <t>計画期間の目標</t>
    <rPh sb="0" eb="2">
      <t>ケイカク</t>
    </rPh>
    <rPh sb="2" eb="4">
      <t>キカン</t>
    </rPh>
    <rPh sb="5" eb="7">
      <t>モクヒョウ</t>
    </rPh>
    <phoneticPr fontId="2"/>
  </si>
  <si>
    <t>前年度実績</t>
    <rPh sb="0" eb="3">
      <t>ゼンネンド</t>
    </rPh>
    <rPh sb="3" eb="5">
      <t>ジッセキ</t>
    </rPh>
    <phoneticPr fontId="2"/>
  </si>
  <si>
    <t>前年度比</t>
    <rPh sb="0" eb="4">
      <t>ゼンネンドヒ</t>
    </rPh>
    <phoneticPr fontId="2"/>
  </si>
  <si>
    <t>１台当たり平均</t>
    <rPh sb="1" eb="2">
      <t>ダイ</t>
    </rPh>
    <rPh sb="2" eb="3">
      <t>ア</t>
    </rPh>
    <rPh sb="5" eb="7">
      <t>ヘイキン</t>
    </rPh>
    <phoneticPr fontId="2"/>
  </si>
  <si>
    <t>事業者合計</t>
    <rPh sb="0" eb="3">
      <t>ジギョウシャ</t>
    </rPh>
    <rPh sb="3" eb="5">
      <t>ゴウケイ</t>
    </rPh>
    <phoneticPr fontId="2"/>
  </si>
  <si>
    <t>）</t>
    <phoneticPr fontId="2"/>
  </si>
  <si>
    <t>業種　　　　：</t>
    <rPh sb="0" eb="2">
      <t>ギョウシュ</t>
    </rPh>
    <phoneticPr fontId="2"/>
  </si>
  <si>
    <t>事業者名称　：</t>
    <rPh sb="0" eb="3">
      <t>ジギョウシャ</t>
    </rPh>
    <rPh sb="3" eb="5">
      <t>メイショウ</t>
    </rPh>
    <phoneticPr fontId="2"/>
  </si>
  <si>
    <t>走行距離(1km)
当たり平均</t>
    <phoneticPr fontId="2"/>
  </si>
  <si>
    <t>車両毎の排出量</t>
    <rPh sb="0" eb="2">
      <t>シャリョウ</t>
    </rPh>
    <rPh sb="2" eb="3">
      <t>ゴト</t>
    </rPh>
    <rPh sb="4" eb="6">
      <t>ハイシュツ</t>
    </rPh>
    <rPh sb="6" eb="7">
      <t>リョウ</t>
    </rPh>
    <phoneticPr fontId="2"/>
  </si>
  <si>
    <t>業種名</t>
    <phoneticPr fontId="2"/>
  </si>
  <si>
    <t>使用する自動車の台数</t>
    <phoneticPr fontId="2"/>
  </si>
  <si>
    <t>従業員数</t>
    <phoneticPr fontId="2"/>
  </si>
  <si>
    <t>自動車の運行に伴い排出
される二酸化炭素の量</t>
    <rPh sb="15" eb="18">
      <t>ニサンカ</t>
    </rPh>
    <rPh sb="18" eb="20">
      <t>タンソ</t>
    </rPh>
    <rPh sb="21" eb="22">
      <t>リョウ</t>
    </rPh>
    <phoneticPr fontId="2"/>
  </si>
  <si>
    <t>自動車地球温暖化対策計画
に基づく措置の実施状況</t>
    <rPh sb="14" eb="15">
      <t>モト</t>
    </rPh>
    <rPh sb="17" eb="19">
      <t>ソチ</t>
    </rPh>
    <rPh sb="20" eb="22">
      <t>ジッシ</t>
    </rPh>
    <rPh sb="22" eb="24">
      <t>ジョウキョウ</t>
    </rPh>
    <phoneticPr fontId="2"/>
  </si>
  <si>
    <t>低燃費車の導入状況</t>
    <phoneticPr fontId="2"/>
  </si>
  <si>
    <t>連絡先</t>
    <rPh sb="0" eb="3">
      <t>レンラクサキ</t>
    </rPh>
    <phoneticPr fontId="2"/>
  </si>
  <si>
    <t>※受付年月日</t>
    <phoneticPr fontId="2"/>
  </si>
  <si>
    <t>日</t>
    <rPh sb="0" eb="1">
      <t>ニチ</t>
    </rPh>
    <phoneticPr fontId="2"/>
  </si>
  <si>
    <t>注）燃料種類が電気・燃料電池の時、年間燃料給油量に「0」を入力してください。</t>
  </si>
  <si>
    <t>実績別紙１</t>
  </si>
  <si>
    <t>実績別紙２－１</t>
    <rPh sb="0" eb="2">
      <t>ジッセキ</t>
    </rPh>
    <rPh sb="2" eb="4">
      <t>ベッシ</t>
    </rPh>
    <phoneticPr fontId="2"/>
  </si>
  <si>
    <t>実績別紙２－２</t>
    <rPh sb="0" eb="2">
      <t>ジッセキ</t>
    </rPh>
    <rPh sb="2" eb="4">
      <t>ベッシ</t>
    </rPh>
    <phoneticPr fontId="2"/>
  </si>
  <si>
    <t>実績別紙４</t>
    <rPh sb="0" eb="2">
      <t>ジッセキ</t>
    </rPh>
    <rPh sb="2" eb="4">
      <t>ベッシ</t>
    </rPh>
    <phoneticPr fontId="2"/>
  </si>
  <si>
    <t>任意用台数カウント</t>
    <rPh sb="0" eb="2">
      <t>ニンイ</t>
    </rPh>
    <rPh sb="2" eb="3">
      <t>ヨウ</t>
    </rPh>
    <rPh sb="3" eb="5">
      <t>ダイスウ</t>
    </rPh>
    <phoneticPr fontId="2"/>
  </si>
  <si>
    <t>年度の台数</t>
    <rPh sb="0" eb="2">
      <t>ネンド</t>
    </rPh>
    <rPh sb="3" eb="5">
      <t>ダイスウ</t>
    </rPh>
    <phoneticPr fontId="2"/>
  </si>
  <si>
    <t>現台数</t>
    <rPh sb="0" eb="1">
      <t>ゲン</t>
    </rPh>
    <rPh sb="1" eb="3">
      <t>ダイスウ</t>
    </rPh>
    <phoneticPr fontId="2"/>
  </si>
  <si>
    <t>低燃費現台数</t>
    <rPh sb="0" eb="3">
      <t>テイネンピ</t>
    </rPh>
    <rPh sb="3" eb="4">
      <t>ゲン</t>
    </rPh>
    <rPh sb="4" eb="6">
      <t>ダイスウ</t>
    </rPh>
    <phoneticPr fontId="2"/>
  </si>
  <si>
    <t>　　　実績別紙１のとおり</t>
    <rPh sb="3" eb="5">
      <t>ジッセキ</t>
    </rPh>
    <rPh sb="5" eb="7">
      <t>ベッシ</t>
    </rPh>
    <phoneticPr fontId="2"/>
  </si>
  <si>
    <t>　　　実績別紙２－２のとおり</t>
    <rPh sb="5" eb="7">
      <t>ベッシ</t>
    </rPh>
    <phoneticPr fontId="2"/>
  </si>
  <si>
    <t>　　　実績別紙４のとおり</t>
    <rPh sb="3" eb="5">
      <t>ジッセキ</t>
    </rPh>
    <rPh sb="5" eb="7">
      <t>ベッシ</t>
    </rPh>
    <phoneticPr fontId="2"/>
  </si>
  <si>
    <t>様式第１０号（第１８条関係）</t>
    <rPh sb="0" eb="2">
      <t>ヨウシキ</t>
    </rPh>
    <rPh sb="2" eb="3">
      <t>ダイ</t>
    </rPh>
    <rPh sb="5" eb="6">
      <t>ゴウ</t>
    </rPh>
    <rPh sb="7" eb="8">
      <t>ダイ</t>
    </rPh>
    <rPh sb="10" eb="11">
      <t>ジョウ</t>
    </rPh>
    <rPh sb="11" eb="13">
      <t>カンケイ</t>
    </rPh>
    <phoneticPr fontId="2"/>
  </si>
  <si>
    <t>抹消：1 新規：2 新規+抹消：3　　を記入</t>
    <rPh sb="0" eb="2">
      <t>マッショウ</t>
    </rPh>
    <rPh sb="5" eb="7">
      <t>シンキ</t>
    </rPh>
    <rPh sb="10" eb="12">
      <t>シンキ</t>
    </rPh>
    <rPh sb="13" eb="15">
      <t>マッショウ</t>
    </rPh>
    <rPh sb="20" eb="22">
      <t>キニュウ</t>
    </rPh>
    <phoneticPr fontId="2"/>
  </si>
  <si>
    <t>注）・</t>
    <phoneticPr fontId="2"/>
  </si>
  <si>
    <t>　　 ・</t>
    <phoneticPr fontId="2"/>
  </si>
  <si>
    <t>　　　実績別紙２－１、実績別紙２－２のとおり</t>
    <rPh sb="5" eb="7">
      <t>ベッシ</t>
    </rPh>
    <phoneticPr fontId="2"/>
  </si>
  <si>
    <t>事業所別の自動車の状況</t>
    <rPh sb="2" eb="3">
      <t>ショ</t>
    </rPh>
    <phoneticPr fontId="2"/>
  </si>
  <si>
    <t>はん用機械器具製造業</t>
    <rPh sb="2" eb="3">
      <t>ヨウ</t>
    </rPh>
    <rPh sb="3" eb="5">
      <t>キカイ</t>
    </rPh>
    <phoneticPr fontId="2"/>
  </si>
  <si>
    <t>ＬＰＧ</t>
    <phoneticPr fontId="2"/>
  </si>
  <si>
    <t>ＣＮＧ</t>
    <phoneticPr fontId="2"/>
  </si>
  <si>
    <t>燃料電池</t>
    <rPh sb="0" eb="2">
      <t>ネンリョウ</t>
    </rPh>
    <rPh sb="2" eb="4">
      <t>デンチ</t>
    </rPh>
    <phoneticPr fontId="2"/>
  </si>
  <si>
    <t>低燃費車台数の割合（％）</t>
    <rPh sb="0" eb="3">
      <t>テイネンピ</t>
    </rPh>
    <rPh sb="3" eb="4">
      <t>シャ</t>
    </rPh>
    <rPh sb="4" eb="6">
      <t>ダイスウ</t>
    </rPh>
    <rPh sb="7" eb="9">
      <t>ワリアイ</t>
    </rPh>
    <phoneticPr fontId="2"/>
  </si>
  <si>
    <t>（Ｅメール）</t>
    <phoneticPr fontId="2"/>
  </si>
  <si>
    <t>（ＦＡＸ）</t>
    <phoneticPr fontId="2"/>
  </si>
  <si>
    <t>職・氏名</t>
    <rPh sb="0" eb="1">
      <t>ショク</t>
    </rPh>
    <rPh sb="2" eb="4">
      <t>シメイ</t>
    </rPh>
    <phoneticPr fontId="2"/>
  </si>
  <si>
    <t>所属部署</t>
    <rPh sb="0" eb="2">
      <t>ショゾク</t>
    </rPh>
    <rPh sb="2" eb="4">
      <t>ブショ</t>
    </rPh>
    <phoneticPr fontId="2"/>
  </si>
  <si>
    <t>低燃費車とは、知事が告示により定める自動車（低公害車とは異なる）とする。</t>
    <rPh sb="10" eb="12">
      <t>コクジ</t>
    </rPh>
    <phoneticPr fontId="2"/>
  </si>
  <si>
    <t>低燃費車についての詳細は、ホームページまたは「報告書作成の手引き」でご確認ください。</t>
    <rPh sb="0" eb="4">
      <t>テ</t>
    </rPh>
    <rPh sb="9" eb="11">
      <t>ショウサイ</t>
    </rPh>
    <rPh sb="23" eb="26">
      <t>ホウコクショ</t>
    </rPh>
    <rPh sb="26" eb="28">
      <t>サクセイ</t>
    </rPh>
    <rPh sb="29" eb="31">
      <t>テビ</t>
    </rPh>
    <rPh sb="35" eb="37">
      <t>カクニン</t>
    </rPh>
    <phoneticPr fontId="2"/>
  </si>
  <si>
    <t>年間燃料給油量等</t>
    <rPh sb="0" eb="2">
      <t>ネンカン</t>
    </rPh>
    <rPh sb="2" eb="4">
      <t>ネンリョウ</t>
    </rPh>
    <rPh sb="4" eb="6">
      <t>キュウユ</t>
    </rPh>
    <rPh sb="6" eb="7">
      <t>リョウ</t>
    </rPh>
    <rPh sb="7" eb="8">
      <t>トウ</t>
    </rPh>
    <phoneticPr fontId="2"/>
  </si>
  <si>
    <t>川口</t>
    <rPh sb="0" eb="2">
      <t>カワグチ</t>
    </rPh>
    <phoneticPr fontId="2"/>
  </si>
  <si>
    <t>越谷</t>
    <rPh sb="0" eb="2">
      <t>コシガヤ</t>
    </rPh>
    <phoneticPr fontId="2"/>
  </si>
  <si>
    <t>様式第１１号（第１９条関係）</t>
    <rPh sb="0" eb="2">
      <t>ヨウシキ</t>
    </rPh>
    <rPh sb="2" eb="3">
      <t>ダイ</t>
    </rPh>
    <rPh sb="5" eb="6">
      <t>ゴウ</t>
    </rPh>
    <rPh sb="7" eb="8">
      <t>ダイ</t>
    </rPh>
    <rPh sb="10" eb="11">
      <t>ジョウ</t>
    </rPh>
    <rPh sb="11" eb="13">
      <t>カンケイ</t>
    </rPh>
    <phoneticPr fontId="2"/>
  </si>
  <si>
    <t>エコドライブ推進者選任・解任届出書</t>
    <rPh sb="6" eb="9">
      <t>スイシンシャ</t>
    </rPh>
    <rPh sb="9" eb="11">
      <t>センニン</t>
    </rPh>
    <rPh sb="12" eb="14">
      <t>カイニン</t>
    </rPh>
    <rPh sb="14" eb="17">
      <t>トドケデショ</t>
    </rPh>
    <phoneticPr fontId="2"/>
  </si>
  <si>
    <t>〒</t>
    <phoneticPr fontId="2"/>
  </si>
  <si>
    <t>フリガナ</t>
    <phoneticPr fontId="2"/>
  </si>
  <si>
    <t>　　エコドライブ推進者を選任・解任したので、埼玉県地球温暖化対策推進条例</t>
    <rPh sb="8" eb="11">
      <t>スイシンシャ</t>
    </rPh>
    <rPh sb="12" eb="14">
      <t>センニン</t>
    </rPh>
    <rPh sb="15" eb="17">
      <t>カイニン</t>
    </rPh>
    <rPh sb="22" eb="36">
      <t>サ</t>
    </rPh>
    <phoneticPr fontId="2"/>
  </si>
  <si>
    <t>第３３条第２項の規定により、次のとおり届け出ます。</t>
    <phoneticPr fontId="2"/>
  </si>
  <si>
    <t>電　話　番　号</t>
    <rPh sb="0" eb="1">
      <t>デン</t>
    </rPh>
    <rPh sb="2" eb="3">
      <t>ハナシ</t>
    </rPh>
    <rPh sb="4" eb="5">
      <t>バン</t>
    </rPh>
    <rPh sb="6" eb="7">
      <t>ゴウ</t>
    </rPh>
    <phoneticPr fontId="2"/>
  </si>
  <si>
    <t>選任</t>
    <rPh sb="0" eb="2">
      <t>センニン</t>
    </rPh>
    <phoneticPr fontId="2"/>
  </si>
  <si>
    <t>解任</t>
    <rPh sb="0" eb="2">
      <t>カイニン</t>
    </rPh>
    <phoneticPr fontId="2"/>
  </si>
  <si>
    <t>（宛先）</t>
    <rPh sb="1" eb="2">
      <t>アテ</t>
    </rPh>
    <rPh sb="2" eb="3">
      <t>サキ</t>
    </rPh>
    <phoneticPr fontId="2"/>
  </si>
  <si>
    <t>燃料給油量の合計</t>
    <rPh sb="0" eb="2">
      <t>ネンリョウ</t>
    </rPh>
    <rPh sb="2" eb="4">
      <t>キュウユ</t>
    </rPh>
    <rPh sb="4" eb="5">
      <t>リョウ</t>
    </rPh>
    <rPh sb="6" eb="7">
      <t>ゴウ</t>
    </rPh>
    <rPh sb="7" eb="8">
      <t>ケイ</t>
    </rPh>
    <phoneticPr fontId="2"/>
  </si>
  <si>
    <t>軽油(L)</t>
    <phoneticPr fontId="2"/>
  </si>
  <si>
    <t>ガソリン(L)</t>
    <phoneticPr fontId="2"/>
  </si>
  <si>
    <t>ＬＰＧ(kg)</t>
    <phoneticPr fontId="2"/>
  </si>
  <si>
    <t>ＣＮＧ（㎥）</t>
    <phoneticPr fontId="2"/>
  </si>
  <si>
    <r>
      <t>CO</t>
    </r>
    <r>
      <rPr>
        <sz val="8"/>
        <rFont val="ＭＳ Ｐゴシック"/>
        <family val="3"/>
        <charset val="128"/>
      </rPr>
      <t>2</t>
    </r>
    <r>
      <rPr>
        <sz val="11"/>
        <rFont val="ＭＳ Ｐゴシック"/>
        <family val="3"/>
        <charset val="128"/>
      </rPr>
      <t>排出量(t)</t>
    </r>
    <phoneticPr fontId="2"/>
  </si>
  <si>
    <r>
      <t>ＣＯ</t>
    </r>
    <r>
      <rPr>
        <sz val="8"/>
        <color indexed="8"/>
        <rFont val="ＭＳ Ｐゴシック"/>
        <family val="3"/>
        <charset val="128"/>
      </rPr>
      <t>２</t>
    </r>
    <r>
      <rPr>
        <sz val="11"/>
        <color indexed="8"/>
        <rFont val="ＭＳ Ｐゴシック"/>
        <family val="3"/>
        <charset val="128"/>
      </rPr>
      <t>排出量
（ｔ）</t>
    </r>
    <rPh sb="3" eb="5">
      <t>ハイシュツ</t>
    </rPh>
    <rPh sb="5" eb="6">
      <t>リョウ</t>
    </rPh>
    <phoneticPr fontId="2"/>
  </si>
  <si>
    <t>使用上の注意（はじめにお読みください）</t>
    <rPh sb="0" eb="3">
      <t>シヨウジョウ</t>
    </rPh>
    <rPh sb="4" eb="6">
      <t>チュウイ</t>
    </rPh>
    <rPh sb="12" eb="13">
      <t>ヨ</t>
    </rPh>
    <phoneticPr fontId="2"/>
  </si>
  <si>
    <t>注１</t>
    <rPh sb="0" eb="1">
      <t>チュウ</t>
    </rPh>
    <phoneticPr fontId="2"/>
  </si>
  <si>
    <t>水色のセルに入力してください。</t>
    <rPh sb="0" eb="2">
      <t>ミズイロ</t>
    </rPh>
    <rPh sb="6" eb="8">
      <t>ニュウリョク</t>
    </rPh>
    <phoneticPr fontId="2"/>
  </si>
  <si>
    <t>入力が必要な項目は水色のセルです。その他の項目は入力の必要はありません。</t>
    <rPh sb="0" eb="2">
      <t>ニュウリョク</t>
    </rPh>
    <rPh sb="3" eb="5">
      <t>ヒツヨウ</t>
    </rPh>
    <rPh sb="6" eb="8">
      <t>コウモク</t>
    </rPh>
    <rPh sb="9" eb="11">
      <t>ミズイロ</t>
    </rPh>
    <rPh sb="19" eb="20">
      <t>タ</t>
    </rPh>
    <rPh sb="21" eb="23">
      <t>コウモク</t>
    </rPh>
    <rPh sb="24" eb="26">
      <t>ニュウリョク</t>
    </rPh>
    <rPh sb="27" eb="29">
      <t>ヒツヨウ</t>
    </rPh>
    <phoneticPr fontId="2"/>
  </si>
  <si>
    <t>注２</t>
    <rPh sb="0" eb="1">
      <t>チュウ</t>
    </rPh>
    <phoneticPr fontId="2"/>
  </si>
  <si>
    <t>軽自動車は対象外です。</t>
    <rPh sb="0" eb="4">
      <t>ケイジドウシャ</t>
    </rPh>
    <rPh sb="5" eb="8">
      <t>タイショウガイ</t>
    </rPh>
    <phoneticPr fontId="2"/>
  </si>
  <si>
    <t>軽自動車、二輪車、特殊自動車は制度の対象外ですので入力の必要はありません。</t>
    <rPh sb="0" eb="4">
      <t>ケイジドウシャ</t>
    </rPh>
    <rPh sb="5" eb="8">
      <t>ニリンシャ</t>
    </rPh>
    <rPh sb="9" eb="11">
      <t>トクシュ</t>
    </rPh>
    <rPh sb="11" eb="14">
      <t>ジドウシャ</t>
    </rPh>
    <rPh sb="15" eb="17">
      <t>セイド</t>
    </rPh>
    <rPh sb="18" eb="21">
      <t>タイショウガイ</t>
    </rPh>
    <rPh sb="25" eb="27">
      <t>ニュウリョク</t>
    </rPh>
    <rPh sb="28" eb="30">
      <t>ヒツヨウ</t>
    </rPh>
    <phoneticPr fontId="2"/>
  </si>
  <si>
    <t>注３</t>
    <rPh sb="0" eb="1">
      <t>チュウ</t>
    </rPh>
    <phoneticPr fontId="2"/>
  </si>
  <si>
    <t>注４</t>
    <rPh sb="0" eb="1">
      <t>チュウ</t>
    </rPh>
    <phoneticPr fontId="2"/>
  </si>
  <si>
    <r>
      <rPr>
        <b/>
        <sz val="12"/>
        <rFont val="ＭＳ Ｐゴシック"/>
        <family val="3"/>
        <charset val="128"/>
      </rPr>
      <t>「</t>
    </r>
    <r>
      <rPr>
        <b/>
        <i/>
        <sz val="12"/>
        <color indexed="10"/>
        <rFont val="ＭＳ Ｐゴシック"/>
        <family val="3"/>
        <charset val="128"/>
      </rPr>
      <t>！</t>
    </r>
    <r>
      <rPr>
        <b/>
        <sz val="12"/>
        <rFont val="ＭＳ Ｐゴシック"/>
        <family val="3"/>
        <charset val="128"/>
      </rPr>
      <t>」</t>
    </r>
    <r>
      <rPr>
        <b/>
        <sz val="11"/>
        <rFont val="ＭＳ Ｐゴシック"/>
        <family val="3"/>
        <charset val="128"/>
      </rPr>
      <t>が表示された</t>
    </r>
    <rPh sb="4" eb="6">
      <t>ヒョウジ</t>
    </rPh>
    <phoneticPr fontId="2"/>
  </si>
  <si>
    <t>コピー＆貼り付けする場合</t>
  </si>
  <si>
    <r>
      <t>他のファイルからコピー＆貼り付けする場合、「形式を選択して貼り付け」により</t>
    </r>
    <r>
      <rPr>
        <b/>
        <u/>
        <sz val="11"/>
        <rFont val="ＭＳ Ｐゴシック"/>
        <family val="3"/>
        <charset val="128"/>
      </rPr>
      <t>値のみ</t>
    </r>
    <r>
      <rPr>
        <sz val="11"/>
        <rFont val="ＭＳ Ｐゴシック"/>
        <family val="3"/>
        <charset val="128"/>
      </rPr>
      <t>を張り付けてください。</t>
    </r>
    <rPh sb="0" eb="1">
      <t>ホカ</t>
    </rPh>
    <rPh sb="12" eb="13">
      <t>ハ</t>
    </rPh>
    <rPh sb="14" eb="15">
      <t>ツ</t>
    </rPh>
    <rPh sb="18" eb="20">
      <t>バアイ</t>
    </rPh>
    <rPh sb="22" eb="24">
      <t>ケイシキ</t>
    </rPh>
    <rPh sb="25" eb="27">
      <t>センタク</t>
    </rPh>
    <rPh sb="29" eb="30">
      <t>ハ</t>
    </rPh>
    <rPh sb="31" eb="32">
      <t>ツ</t>
    </rPh>
    <rPh sb="37" eb="38">
      <t>アタイ</t>
    </rPh>
    <rPh sb="41" eb="42">
      <t>ハ</t>
    </rPh>
    <rPh sb="43" eb="44">
      <t>ツ</t>
    </rPh>
    <phoneticPr fontId="2"/>
  </si>
  <si>
    <r>
      <t>別紙２－２に「</t>
    </r>
    <r>
      <rPr>
        <i/>
        <sz val="11"/>
        <color indexed="10"/>
        <rFont val="ＭＳ Ｐゴシック"/>
        <family val="3"/>
        <charset val="128"/>
      </rPr>
      <t>！</t>
    </r>
    <r>
      <rPr>
        <sz val="11"/>
        <rFont val="ＭＳ Ｐゴシック"/>
        <family val="3"/>
        <charset val="128"/>
      </rPr>
      <t>」が表示された場合、自動車の合計台数が別紙２－１に入力した台数と一致していません。</t>
    </r>
    <rPh sb="0" eb="2">
      <t>ベッシ</t>
    </rPh>
    <rPh sb="10" eb="12">
      <t>ヒョウジ</t>
    </rPh>
    <rPh sb="15" eb="17">
      <t>バアイ</t>
    </rPh>
    <rPh sb="18" eb="21">
      <t>ジドウシャ</t>
    </rPh>
    <rPh sb="22" eb="24">
      <t>ゴウケイ</t>
    </rPh>
    <rPh sb="24" eb="26">
      <t>ダイスウ</t>
    </rPh>
    <rPh sb="27" eb="29">
      <t>ベッシ</t>
    </rPh>
    <rPh sb="33" eb="35">
      <t>ニュウリョク</t>
    </rPh>
    <rPh sb="37" eb="39">
      <t>ダイスウ</t>
    </rPh>
    <rPh sb="40" eb="42">
      <t>イッチ</t>
    </rPh>
    <phoneticPr fontId="2"/>
  </si>
  <si>
    <t>注）給油量の単位：　ガソリン・軽油(L)、ＣＮＧ(㎥)、ＬＰＧ・メタノール(㎏)</t>
    <rPh sb="0" eb="1">
      <t>チュウ</t>
    </rPh>
    <rPh sb="2" eb="4">
      <t>キュウユ</t>
    </rPh>
    <rPh sb="4" eb="5">
      <t>リョウ</t>
    </rPh>
    <rPh sb="6" eb="8">
      <t>タンイ</t>
    </rPh>
    <rPh sb="15" eb="17">
      <t>ケイユ</t>
    </rPh>
    <phoneticPr fontId="2"/>
  </si>
  <si>
    <t>注）燃費の単位：　ガソリン・軽油(㎞/L)、ＣＮＧ(㎞/㎥)、ＬＰＧ・メタノール(㎞/㎏)</t>
    <rPh sb="0" eb="1">
      <t>チュウ</t>
    </rPh>
    <rPh sb="2" eb="4">
      <t>ネンピ</t>
    </rPh>
    <rPh sb="5" eb="7">
      <t>タンイ</t>
    </rPh>
    <rPh sb="14" eb="16">
      <t>ケイユ</t>
    </rPh>
    <phoneticPr fontId="2"/>
  </si>
  <si>
    <t>導入方策
作成時
の台数</t>
    <rPh sb="0" eb="2">
      <t>ドウニュウ</t>
    </rPh>
    <rPh sb="2" eb="4">
      <t>ホウサク</t>
    </rPh>
    <rPh sb="5" eb="8">
      <t>サクセイジ</t>
    </rPh>
    <rPh sb="10" eb="12">
      <t>ダイスウ</t>
    </rPh>
    <phoneticPr fontId="2"/>
  </si>
  <si>
    <t>低燃費車導入状況</t>
    <rPh sb="4" eb="6">
      <t>ドウニュウ</t>
    </rPh>
    <rPh sb="6" eb="8">
      <t>ジョウキョウ</t>
    </rPh>
    <phoneticPr fontId="2"/>
  </si>
  <si>
    <r>
      <t>注)走行距離当たりの単位：NOx・PM(g/km)、CO</t>
    </r>
    <r>
      <rPr>
        <sz val="6"/>
        <rFont val="ＭＳ Ｐゴシック"/>
        <family val="3"/>
        <charset val="128"/>
      </rPr>
      <t>2</t>
    </r>
    <r>
      <rPr>
        <sz val="9"/>
        <rFont val="ＭＳ Ｐゴシック"/>
        <family val="3"/>
        <charset val="128"/>
      </rPr>
      <t>(kg/km)</t>
    </r>
    <rPh sb="0" eb="1">
      <t>チュウ</t>
    </rPh>
    <rPh sb="2" eb="4">
      <t>ソウコウ</t>
    </rPh>
    <rPh sb="4" eb="6">
      <t>キョリ</t>
    </rPh>
    <rPh sb="6" eb="7">
      <t>ア</t>
    </rPh>
    <rPh sb="10" eb="12">
      <t>タンイ</t>
    </rPh>
    <phoneticPr fontId="2"/>
  </si>
  <si>
    <t>平均燃費</t>
    <rPh sb="0" eb="2">
      <t>ヘイキン</t>
    </rPh>
    <rPh sb="2" eb="4">
      <t>ネンピ</t>
    </rPh>
    <phoneticPr fontId="2"/>
  </si>
  <si>
    <t>軽油(km)</t>
    <rPh sb="0" eb="2">
      <t>ケイユ</t>
    </rPh>
    <phoneticPr fontId="2"/>
  </si>
  <si>
    <t>ガソリン(km)</t>
    <phoneticPr fontId="2"/>
  </si>
  <si>
    <t>ＬＰＧ(km)</t>
    <phoneticPr fontId="2"/>
  </si>
  <si>
    <t>ＣＮＧ(km)</t>
    <phoneticPr fontId="2"/>
  </si>
  <si>
    <t>その他(km)</t>
    <rPh sb="2" eb="3">
      <t>タ</t>
    </rPh>
    <phoneticPr fontId="2"/>
  </si>
  <si>
    <t>走行距離の合計</t>
    <rPh sb="0" eb="2">
      <t>ソウコウ</t>
    </rPh>
    <rPh sb="2" eb="4">
      <t>キョリ</t>
    </rPh>
    <rPh sb="5" eb="7">
      <t>ゴウケイ</t>
    </rPh>
    <phoneticPr fontId="2"/>
  </si>
  <si>
    <t>軽油(km/L)</t>
    <rPh sb="0" eb="2">
      <t>ケイユ</t>
    </rPh>
    <phoneticPr fontId="2"/>
  </si>
  <si>
    <t>ガソリン(km/L)</t>
    <phoneticPr fontId="2"/>
  </si>
  <si>
    <t>ＬＰＧ(km/kg)</t>
    <phoneticPr fontId="2"/>
  </si>
  <si>
    <t>ＣＮＧ(km/㎥)</t>
    <phoneticPr fontId="2"/>
  </si>
  <si>
    <t>年　月　日</t>
    <rPh sb="0" eb="1">
      <t>ネン</t>
    </rPh>
    <rPh sb="1" eb="2">
      <t>ヘイネン</t>
    </rPh>
    <rPh sb="2" eb="3">
      <t>ツキ</t>
    </rPh>
    <rPh sb="4" eb="5">
      <t>ヒ</t>
    </rPh>
    <phoneticPr fontId="2"/>
  </si>
  <si>
    <t>令和</t>
  </si>
  <si>
    <t>翌年度目標</t>
    <rPh sb="0" eb="3">
      <t>ヨクネンド</t>
    </rPh>
    <rPh sb="3" eb="5">
      <t>モクヒョウ</t>
    </rPh>
    <phoneticPr fontId="2"/>
  </si>
  <si>
    <t>計画の期間　：　</t>
    <rPh sb="0" eb="2">
      <t>ケイカク</t>
    </rPh>
    <rPh sb="3" eb="5">
      <t>キカン</t>
    </rPh>
    <phoneticPr fontId="2"/>
  </si>
  <si>
    <r>
      <t>自動車の運行に伴い排出されるの二酸化炭素（ＣＯ</t>
    </r>
    <r>
      <rPr>
        <b/>
        <sz val="8"/>
        <rFont val="ＭＳ Ｐゴシック"/>
        <family val="3"/>
        <charset val="128"/>
      </rPr>
      <t>２</t>
    </r>
    <r>
      <rPr>
        <b/>
        <sz val="16"/>
        <rFont val="ＭＳ Ｐゴシック"/>
        <family val="3"/>
        <charset val="128"/>
      </rPr>
      <t>）の量</t>
    </r>
    <rPh sb="0" eb="3">
      <t>ジドウシャ</t>
    </rPh>
    <rPh sb="4" eb="6">
      <t>ウンコウ</t>
    </rPh>
    <rPh sb="7" eb="8">
      <t>トモナ</t>
    </rPh>
    <rPh sb="9" eb="11">
      <t>ハイシュツ</t>
    </rPh>
    <rPh sb="15" eb="20">
      <t>ニ</t>
    </rPh>
    <rPh sb="26" eb="27">
      <t>リョウ</t>
    </rPh>
    <phoneticPr fontId="2"/>
  </si>
  <si>
    <r>
      <t>自動車の運行に伴い排出されるの二酸化炭素（ＣＯ</t>
    </r>
    <r>
      <rPr>
        <b/>
        <sz val="9"/>
        <color indexed="8"/>
        <rFont val="ＭＳ Ｐゴシック"/>
        <family val="3"/>
        <charset val="128"/>
      </rPr>
      <t>２</t>
    </r>
    <r>
      <rPr>
        <b/>
        <sz val="16"/>
        <color indexed="8"/>
        <rFont val="ＭＳ Ｐゴシック"/>
        <family val="3"/>
        <charset val="128"/>
      </rPr>
      <t>）の量</t>
    </r>
    <rPh sb="0" eb="3">
      <t>ジドウシャ</t>
    </rPh>
    <rPh sb="4" eb="6">
      <t>ウンコウ</t>
    </rPh>
    <rPh sb="7" eb="8">
      <t>トモナ</t>
    </rPh>
    <rPh sb="9" eb="11">
      <t>ハイシュツ</t>
    </rPh>
    <rPh sb="15" eb="20">
      <t>ニ</t>
    </rPh>
    <rPh sb="26" eb="27">
      <t>リョウ</t>
    </rPh>
    <phoneticPr fontId="2"/>
  </si>
  <si>
    <t>和暦</t>
    <rPh sb="0" eb="2">
      <t>ワレキ</t>
    </rPh>
    <phoneticPr fontId="2"/>
  </si>
  <si>
    <t>西暦</t>
    <rPh sb="0" eb="2">
      <t>セイレキ</t>
    </rPh>
    <phoneticPr fontId="2"/>
  </si>
  <si>
    <t>令和元</t>
    <rPh sb="0" eb="2">
      <t>レ</t>
    </rPh>
    <rPh sb="2" eb="3">
      <t>ガン</t>
    </rPh>
    <phoneticPr fontId="2"/>
  </si>
  <si>
    <t>令和２</t>
    <rPh sb="0" eb="2">
      <t>レ</t>
    </rPh>
    <phoneticPr fontId="2"/>
  </si>
  <si>
    <t>令和３</t>
    <rPh sb="0" eb="2">
      <t>レ</t>
    </rPh>
    <phoneticPr fontId="2"/>
  </si>
  <si>
    <t>令和４</t>
    <rPh sb="0" eb="2">
      <t>レ</t>
    </rPh>
    <phoneticPr fontId="2"/>
  </si>
  <si>
    <t>令和５</t>
    <rPh sb="0" eb="2">
      <t>レ</t>
    </rPh>
    <phoneticPr fontId="2"/>
  </si>
  <si>
    <t>令和６</t>
    <rPh sb="0" eb="2">
      <t>レ</t>
    </rPh>
    <phoneticPr fontId="2"/>
  </si>
  <si>
    <t>　自動車地球温暖化対策計画に基づく</t>
    <phoneticPr fontId="2"/>
  </si>
  <si>
    <t>報告対象年度：</t>
    <rPh sb="0" eb="2">
      <t>ホウコク</t>
    </rPh>
    <rPh sb="2" eb="4">
      <t>タイショウ</t>
    </rPh>
    <rPh sb="4" eb="6">
      <t>ネンド</t>
    </rPh>
    <phoneticPr fontId="2"/>
  </si>
  <si>
    <t>年度　～</t>
    <rPh sb="0" eb="1">
      <t>ネン</t>
    </rPh>
    <rPh sb="1" eb="2">
      <t>ド</t>
    </rPh>
    <phoneticPr fontId="2"/>
  </si>
  <si>
    <t>（個人事業者にあっては、住所及び氏名）</t>
    <rPh sb="1" eb="3">
      <t>コジン</t>
    </rPh>
    <rPh sb="3" eb="6">
      <t>ジギョウシャ</t>
    </rPh>
    <rPh sb="12" eb="14">
      <t>ジュウショ</t>
    </rPh>
    <rPh sb="14" eb="15">
      <t>オヨ</t>
    </rPh>
    <rPh sb="16" eb="18">
      <t>シメイ</t>
    </rPh>
    <phoneticPr fontId="2"/>
  </si>
  <si>
    <t>計画事項</t>
    <rPh sb="0" eb="2">
      <t>ケイカク</t>
    </rPh>
    <rPh sb="2" eb="4">
      <t>ジコウ</t>
    </rPh>
    <phoneticPr fontId="2"/>
  </si>
  <si>
    <t>エコドライブの実施(空ぶかし、急発進・急加速運転等の削減等)</t>
    <rPh sb="7" eb="9">
      <t>ジッシ</t>
    </rPh>
    <rPh sb="10" eb="11">
      <t>カラ</t>
    </rPh>
    <rPh sb="15" eb="18">
      <t>キュウハッシン</t>
    </rPh>
    <rPh sb="19" eb="20">
      <t>キュウ</t>
    </rPh>
    <rPh sb="20" eb="22">
      <t>カソク</t>
    </rPh>
    <rPh sb="22" eb="24">
      <t>ウンテン</t>
    </rPh>
    <rPh sb="24" eb="25">
      <t>トウ</t>
    </rPh>
    <rPh sb="26" eb="28">
      <t>サクゲン</t>
    </rPh>
    <rPh sb="28" eb="29">
      <t>トウ</t>
    </rPh>
    <phoneticPr fontId="2"/>
  </si>
  <si>
    <t>アイドリング・ストップを徹底するための機器及び車両の導入</t>
    <rPh sb="12" eb="14">
      <t>テッテイ</t>
    </rPh>
    <rPh sb="19" eb="21">
      <t>キキ</t>
    </rPh>
    <rPh sb="21" eb="22">
      <t>オヨ</t>
    </rPh>
    <rPh sb="23" eb="25">
      <t>シャリョウ</t>
    </rPh>
    <rPh sb="26" eb="28">
      <t>ドウニュウ</t>
    </rPh>
    <phoneticPr fontId="2"/>
  </si>
  <si>
    <t>埼玉県環境ＳＤＧs取組宣言書・報告書の提出または埼玉県ＳＤＧsパートナー登録への参加</t>
    <rPh sb="0" eb="3">
      <t>サイタマケン</t>
    </rPh>
    <rPh sb="3" eb="5">
      <t>カンキョウ</t>
    </rPh>
    <rPh sb="9" eb="11">
      <t>トリクミ</t>
    </rPh>
    <rPh sb="11" eb="14">
      <t>センゲンショ</t>
    </rPh>
    <rPh sb="15" eb="18">
      <t>ホウコクショ</t>
    </rPh>
    <rPh sb="19" eb="21">
      <t>テイシュツ</t>
    </rPh>
    <rPh sb="24" eb="27">
      <t>サイタマケン</t>
    </rPh>
    <rPh sb="36" eb="38">
      <t>トウロク</t>
    </rPh>
    <rPh sb="40" eb="42">
      <t>サンカ</t>
    </rPh>
    <phoneticPr fontId="2"/>
  </si>
  <si>
    <t>グリーン経営認証の取得</t>
    <phoneticPr fontId="2"/>
  </si>
  <si>
    <t>効率的なルートの選定</t>
    <rPh sb="0" eb="3">
      <t>コウリツテキ</t>
    </rPh>
    <rPh sb="8" eb="10">
      <t>センテイ</t>
    </rPh>
    <phoneticPr fontId="2"/>
  </si>
  <si>
    <t>エコドライブマニュアルの作成、配布及び教育、訓練の実施</t>
    <rPh sb="12" eb="14">
      <t>サクセイ</t>
    </rPh>
    <rPh sb="15" eb="17">
      <t>ハイフ</t>
    </rPh>
    <rPh sb="17" eb="18">
      <t>オヨ</t>
    </rPh>
    <rPh sb="19" eb="21">
      <t>キョウイク</t>
    </rPh>
    <rPh sb="22" eb="24">
      <t>クンレン</t>
    </rPh>
    <rPh sb="25" eb="27">
      <t>ジッシ</t>
    </rPh>
    <phoneticPr fontId="2"/>
  </si>
  <si>
    <t>車載端末、パソコンによる配車システムや積載効率の向上に資する情報システムの導入・拡大</t>
    <rPh sb="0" eb="2">
      <t>シャサイ</t>
    </rPh>
    <rPh sb="2" eb="4">
      <t>タンマツ</t>
    </rPh>
    <rPh sb="12" eb="14">
      <t>ハイシャ</t>
    </rPh>
    <rPh sb="19" eb="21">
      <t>セキサイ</t>
    </rPh>
    <rPh sb="21" eb="23">
      <t>コウリツ</t>
    </rPh>
    <rPh sb="24" eb="26">
      <t>コウジョウ</t>
    </rPh>
    <rPh sb="27" eb="28">
      <t>シ</t>
    </rPh>
    <rPh sb="30" eb="32">
      <t>ジョウホウ</t>
    </rPh>
    <rPh sb="37" eb="39">
      <t>ドウニュウ</t>
    </rPh>
    <rPh sb="40" eb="42">
      <t>カクダイ</t>
    </rPh>
    <phoneticPr fontId="2"/>
  </si>
  <si>
    <t>ISO14001、エコアクション21等の環境マネジメントシステムの認証を取得</t>
    <phoneticPr fontId="2"/>
  </si>
  <si>
    <t>低燃費車台数</t>
    <rPh sb="0" eb="4">
      <t>テ</t>
    </rPh>
    <rPh sb="4" eb="6">
      <t>ダイスウ</t>
    </rPh>
    <phoneticPr fontId="2"/>
  </si>
  <si>
    <t>適正運転の実施等及び車両走行量の削減の実施状況</t>
    <rPh sb="0" eb="2">
      <t>テキセイ</t>
    </rPh>
    <rPh sb="2" eb="4">
      <t>ウンテン</t>
    </rPh>
    <rPh sb="5" eb="7">
      <t>ジッシ</t>
    </rPh>
    <rPh sb="7" eb="8">
      <t>トウ</t>
    </rPh>
    <rPh sb="8" eb="9">
      <t>オヨ</t>
    </rPh>
    <rPh sb="10" eb="12">
      <t>シャリョウ</t>
    </rPh>
    <rPh sb="12" eb="15">
      <t>ソウコウリョウ</t>
    </rPh>
    <rPh sb="16" eb="18">
      <t>サクゲン</t>
    </rPh>
    <rPh sb="19" eb="21">
      <t>ジッシ</t>
    </rPh>
    <rPh sb="21" eb="23">
      <t>ジョウキョウ</t>
    </rPh>
    <phoneticPr fontId="2"/>
  </si>
  <si>
    <t>自動車地球温暖化対策計画に基づく措置の実施状況</t>
    <rPh sb="0" eb="10">
      <t>ジ</t>
    </rPh>
    <rPh sb="10" eb="12">
      <t>ケイカク</t>
    </rPh>
    <rPh sb="13" eb="14">
      <t>モト</t>
    </rPh>
    <rPh sb="16" eb="18">
      <t>ソチ</t>
    </rPh>
    <rPh sb="19" eb="21">
      <t>ジッシ</t>
    </rPh>
    <rPh sb="21" eb="23">
      <t>ジョウキョウ</t>
    </rPh>
    <phoneticPr fontId="2"/>
  </si>
  <si>
    <r>
      <t>その他</t>
    </r>
    <r>
      <rPr>
        <vertAlign val="superscript"/>
        <sz val="9"/>
        <color indexed="8"/>
        <rFont val="ＭＳ Ｐゴシック"/>
        <family val="3"/>
        <charset val="128"/>
      </rPr>
      <t>※1</t>
    </r>
    <r>
      <rPr>
        <sz val="11"/>
        <color indexed="8"/>
        <rFont val="ＭＳ Ｐゴシック"/>
        <family val="3"/>
        <charset val="128"/>
      </rPr>
      <t>（</t>
    </r>
    <rPh sb="2" eb="3">
      <t>タ</t>
    </rPh>
    <phoneticPr fontId="2"/>
  </si>
  <si>
    <t>所要時間や積載率等のデータによる車両使用方法の見直し</t>
    <rPh sb="0" eb="2">
      <t>ショヨウ</t>
    </rPh>
    <rPh sb="2" eb="4">
      <t>ジカン</t>
    </rPh>
    <rPh sb="5" eb="7">
      <t>セキサイ</t>
    </rPh>
    <rPh sb="7" eb="8">
      <t>リツ</t>
    </rPh>
    <rPh sb="8" eb="9">
      <t>トウ</t>
    </rPh>
    <rPh sb="16" eb="18">
      <t>シャリョウ</t>
    </rPh>
    <rPh sb="18" eb="20">
      <t>シヨウ</t>
    </rPh>
    <rPh sb="20" eb="22">
      <t>ホウホウ</t>
    </rPh>
    <rPh sb="23" eb="25">
      <t>ミナオ</t>
    </rPh>
    <phoneticPr fontId="2"/>
  </si>
  <si>
    <t>商品荷姿の標準化</t>
    <phoneticPr fontId="2"/>
  </si>
  <si>
    <t>※1その他の取組は４0文字以内で記入してください。
※2今後の実施予定は、前年度に取り組んだ項目を継続して取り組む場合も〇を付けてください。</t>
    <rPh sb="6" eb="7">
      <t>ト</t>
    </rPh>
    <rPh sb="7" eb="8">
      <t>ク</t>
    </rPh>
    <rPh sb="28" eb="30">
      <t>コンゴ</t>
    </rPh>
    <rPh sb="31" eb="35">
      <t>ジッシヨテイ</t>
    </rPh>
    <rPh sb="37" eb="40">
      <t>ゼンネンド</t>
    </rPh>
    <rPh sb="41" eb="42">
      <t>ト</t>
    </rPh>
    <rPh sb="43" eb="44">
      <t>ク</t>
    </rPh>
    <rPh sb="46" eb="48">
      <t>コウモク</t>
    </rPh>
    <rPh sb="49" eb="51">
      <t>ケイゾク</t>
    </rPh>
    <rPh sb="53" eb="54">
      <t>ト</t>
    </rPh>
    <rPh sb="55" eb="56">
      <t>ク</t>
    </rPh>
    <rPh sb="57" eb="59">
      <t>バアイ</t>
    </rPh>
    <rPh sb="62" eb="63">
      <t>ツ</t>
    </rPh>
    <phoneticPr fontId="2"/>
  </si>
  <si>
    <t>帰り荷の確保等による便数削減、輸送能力の向上</t>
    <rPh sb="0" eb="1">
      <t>カエ</t>
    </rPh>
    <rPh sb="2" eb="3">
      <t>ニ</t>
    </rPh>
    <rPh sb="4" eb="6">
      <t>カクホ</t>
    </rPh>
    <rPh sb="6" eb="7">
      <t>トウ</t>
    </rPh>
    <rPh sb="10" eb="12">
      <t>ビンスウ</t>
    </rPh>
    <rPh sb="12" eb="14">
      <t>サクゲン</t>
    </rPh>
    <rPh sb="15" eb="17">
      <t>ユソウ</t>
    </rPh>
    <rPh sb="17" eb="19">
      <t>ノウリョク</t>
    </rPh>
    <rPh sb="20" eb="22">
      <t>コウジョウ</t>
    </rPh>
    <phoneticPr fontId="2"/>
  </si>
  <si>
    <t>一般車</t>
    <rPh sb="0" eb="2">
      <t>イッパン</t>
    </rPh>
    <rPh sb="2" eb="3">
      <t>シャ</t>
    </rPh>
    <phoneticPr fontId="2"/>
  </si>
  <si>
    <t>被牽引車の台数は一般車に算入するものとする。</t>
    <rPh sb="0" eb="1">
      <t>ヒ</t>
    </rPh>
    <rPh sb="1" eb="4">
      <t>ケンインシャ</t>
    </rPh>
    <rPh sb="5" eb="7">
      <t>ダイスウ</t>
    </rPh>
    <rPh sb="8" eb="10">
      <t>イッパン</t>
    </rPh>
    <rPh sb="10" eb="11">
      <t>シャ</t>
    </rPh>
    <rPh sb="12" eb="14">
      <t>サンニュウ</t>
    </rPh>
    <phoneticPr fontId="2"/>
  </si>
  <si>
    <t>令和７</t>
    <rPh sb="0" eb="2">
      <t>レ</t>
    </rPh>
    <phoneticPr fontId="2"/>
  </si>
  <si>
    <t>令和８</t>
    <rPh sb="0" eb="2">
      <t>レ</t>
    </rPh>
    <phoneticPr fontId="2"/>
  </si>
  <si>
    <t>令和９</t>
    <rPh sb="0" eb="2">
      <t>レ</t>
    </rPh>
    <phoneticPr fontId="2"/>
  </si>
  <si>
    <t>令和１０</t>
    <rPh sb="0" eb="2">
      <t>レ</t>
    </rPh>
    <phoneticPr fontId="2"/>
  </si>
  <si>
    <t>令和１１</t>
    <rPh sb="0" eb="2">
      <t>レ</t>
    </rPh>
    <phoneticPr fontId="2"/>
  </si>
  <si>
    <t>令和１２</t>
    <rPh sb="0" eb="2">
      <t>レ</t>
    </rPh>
    <phoneticPr fontId="2"/>
  </si>
  <si>
    <t>該当年度</t>
    <rPh sb="0" eb="2">
      <t>ガイトウ</t>
    </rPh>
    <rPh sb="2" eb="4">
      <t>ネンド</t>
    </rPh>
    <phoneticPr fontId="2"/>
  </si>
  <si>
    <t>計画期間</t>
    <rPh sb="0" eb="2">
      <t>ケイカク</t>
    </rPh>
    <rPh sb="2" eb="4">
      <t>キカン</t>
    </rPh>
    <phoneticPr fontId="2"/>
  </si>
  <si>
    <t>所属部署
職　名</t>
    <rPh sb="0" eb="1">
      <t>ショ</t>
    </rPh>
    <rPh sb="1" eb="2">
      <t>ゾク</t>
    </rPh>
    <rPh sb="2" eb="3">
      <t>ブ</t>
    </rPh>
    <rPh sb="3" eb="4">
      <t>ショ</t>
    </rPh>
    <rPh sb="5" eb="6">
      <t>ショク</t>
    </rPh>
    <rPh sb="7" eb="8">
      <t>メイ</t>
    </rPh>
    <phoneticPr fontId="2"/>
  </si>
  <si>
    <t>氏　名</t>
    <rPh sb="0" eb="1">
      <t>シ</t>
    </rPh>
    <rPh sb="2" eb="3">
      <t>メイ</t>
    </rPh>
    <phoneticPr fontId="2"/>
  </si>
  <si>
    <t>選任・解任
年月日</t>
    <rPh sb="0" eb="2">
      <t>センニン</t>
    </rPh>
    <rPh sb="3" eb="5">
      <t>カイニン</t>
    </rPh>
    <rPh sb="6" eb="9">
      <t>ネンガッピ</t>
    </rPh>
    <phoneticPr fontId="2"/>
  </si>
  <si>
    <t>注</t>
    <rPh sb="0" eb="1">
      <t>チュウ</t>
    </rPh>
    <phoneticPr fontId="2"/>
  </si>
  <si>
    <t>「業種名」及び「番号」の欄には、日本標準産業分類に掲げる中分類の該当するものを記載すること。</t>
    <rPh sb="1" eb="3">
      <t>ギョウシュ</t>
    </rPh>
    <rPh sb="3" eb="4">
      <t>メイ</t>
    </rPh>
    <rPh sb="5" eb="6">
      <t>オヨ</t>
    </rPh>
    <rPh sb="8" eb="10">
      <t>バンゴウ</t>
    </rPh>
    <rPh sb="12" eb="13">
      <t>ラン</t>
    </rPh>
    <rPh sb="16" eb="18">
      <t>ニホン</t>
    </rPh>
    <rPh sb="18" eb="20">
      <t>ヒョウジュン</t>
    </rPh>
    <rPh sb="20" eb="22">
      <t>サンギョウ</t>
    </rPh>
    <rPh sb="22" eb="24">
      <t>ブンルイ</t>
    </rPh>
    <rPh sb="25" eb="26">
      <t>カカ</t>
    </rPh>
    <rPh sb="28" eb="29">
      <t>チュウ</t>
    </rPh>
    <rPh sb="29" eb="31">
      <t>ブンルイ</t>
    </rPh>
    <rPh sb="32" eb="34">
      <t>ガイトウ</t>
    </rPh>
    <rPh sb="39" eb="41">
      <t>キサイ</t>
    </rPh>
    <phoneticPr fontId="2"/>
  </si>
  <si>
    <t>※印の欄には、記載しないこと。</t>
    <rPh sb="1" eb="2">
      <t>シルシ</t>
    </rPh>
    <rPh sb="3" eb="4">
      <t>ラン</t>
    </rPh>
    <rPh sb="7" eb="9">
      <t>キサイ</t>
    </rPh>
    <phoneticPr fontId="2"/>
  </si>
  <si>
    <t>年度の措置の実施の状況について、埼玉県地球温暖化対策推進</t>
    <rPh sb="6" eb="8">
      <t>ジッシ</t>
    </rPh>
    <rPh sb="9" eb="11">
      <t>ジョウキョウ</t>
    </rPh>
    <phoneticPr fontId="2"/>
  </si>
  <si>
    <t>届出者</t>
    <rPh sb="0" eb="1">
      <t>トドケ</t>
    </rPh>
    <rPh sb="2" eb="3">
      <t>シャ</t>
    </rPh>
    <phoneticPr fontId="2"/>
  </si>
  <si>
    <t>合計</t>
    <rPh sb="0" eb="2">
      <t>ゴウケイケイ</t>
    </rPh>
    <phoneticPr fontId="2"/>
  </si>
  <si>
    <t>一般車のうち被牽引車の台数→</t>
    <rPh sb="0" eb="2">
      <t>イッパン</t>
    </rPh>
    <rPh sb="2" eb="3">
      <t>シャ</t>
    </rPh>
    <rPh sb="6" eb="7">
      <t>ヒ</t>
    </rPh>
    <rPh sb="7" eb="10">
      <t>ケンインシャ</t>
    </rPh>
    <rPh sb="11" eb="13">
      <t>ダイスウ</t>
    </rPh>
    <phoneticPr fontId="2"/>
  </si>
  <si>
    <t>ＣＯ２排出係数表</t>
    <rPh sb="3" eb="5">
      <t>ハイシュツ</t>
    </rPh>
    <rPh sb="5" eb="7">
      <t>ケイスウ</t>
    </rPh>
    <rPh sb="7" eb="8">
      <t>ヒョウ</t>
    </rPh>
    <phoneticPr fontId="2"/>
  </si>
  <si>
    <t>１ 適正運転の実施</t>
    <phoneticPr fontId="2"/>
  </si>
  <si>
    <t>２ 車両の維持管理</t>
    <rPh sb="2" eb="4">
      <t>シャリョウ</t>
    </rPh>
    <rPh sb="5" eb="7">
      <t>イジ</t>
    </rPh>
    <rPh sb="7" eb="9">
      <t>カンリ</t>
    </rPh>
    <phoneticPr fontId="2"/>
  </si>
  <si>
    <t>３ 公共交通機関の利用の促進</t>
    <rPh sb="2" eb="4">
      <t>コウキョウ</t>
    </rPh>
    <rPh sb="4" eb="6">
      <t>コウツウ</t>
    </rPh>
    <rPh sb="6" eb="8">
      <t>キカン</t>
    </rPh>
    <rPh sb="9" eb="11">
      <t>リヨウ</t>
    </rPh>
    <rPh sb="12" eb="14">
      <t>ソクシン</t>
    </rPh>
    <phoneticPr fontId="2"/>
  </si>
  <si>
    <t>４ 情報化の推進</t>
    <rPh sb="2" eb="5">
      <t>ジョウホウカ</t>
    </rPh>
    <rPh sb="6" eb="8">
      <t>スイシン</t>
    </rPh>
    <phoneticPr fontId="2"/>
  </si>
  <si>
    <t>５ その他全業種共通の取組</t>
    <rPh sb="4" eb="5">
      <t>タ</t>
    </rPh>
    <rPh sb="5" eb="6">
      <t>ゼン</t>
    </rPh>
    <rPh sb="6" eb="8">
      <t>ギョウシュ</t>
    </rPh>
    <rPh sb="8" eb="10">
      <t>キョウツウ</t>
    </rPh>
    <rPh sb="11" eb="13">
      <t>トリクミ</t>
    </rPh>
    <phoneticPr fontId="2"/>
  </si>
  <si>
    <t>６ 共同輸配送の促進</t>
    <rPh sb="2" eb="4">
      <t>キョウドウ</t>
    </rPh>
    <rPh sb="4" eb="5">
      <t>ユ</t>
    </rPh>
    <rPh sb="5" eb="7">
      <t>ハイソウ</t>
    </rPh>
    <rPh sb="8" eb="10">
      <t>ソクシン</t>
    </rPh>
    <phoneticPr fontId="2"/>
  </si>
  <si>
    <t>７ 輸送便数の削減</t>
    <rPh sb="2" eb="4">
      <t>ユソウ</t>
    </rPh>
    <rPh sb="4" eb="6">
      <t>ビンスウ</t>
    </rPh>
    <rPh sb="7" eb="9">
      <t>サクゲン</t>
    </rPh>
    <phoneticPr fontId="2"/>
  </si>
  <si>
    <t>８ ジャスト・イン・タイムサービスの改善</t>
    <rPh sb="18" eb="20">
      <t>カイゼン</t>
    </rPh>
    <phoneticPr fontId="2"/>
  </si>
  <si>
    <t>９ 受注時間と配送時間のルール化</t>
    <rPh sb="2" eb="4">
      <t>ジュチュウ</t>
    </rPh>
    <rPh sb="4" eb="6">
      <t>ジカン</t>
    </rPh>
    <rPh sb="7" eb="9">
      <t>ハイソウ</t>
    </rPh>
    <rPh sb="9" eb="11">
      <t>ジカン</t>
    </rPh>
    <rPh sb="15" eb="16">
      <t>カ</t>
    </rPh>
    <phoneticPr fontId="2"/>
  </si>
  <si>
    <t>１０ 検品の簡略化</t>
    <rPh sb="3" eb="4">
      <t>ケン</t>
    </rPh>
    <rPh sb="4" eb="5">
      <t>ヒン</t>
    </rPh>
    <rPh sb="6" eb="8">
      <t>カンリャク</t>
    </rPh>
    <rPh sb="8" eb="9">
      <t>カ</t>
    </rPh>
    <phoneticPr fontId="2"/>
  </si>
  <si>
    <t>１１ 道路混雑時の輸配送の見直し等</t>
    <rPh sb="3" eb="5">
      <t>ドウロ</t>
    </rPh>
    <rPh sb="5" eb="7">
      <t>コンザツ</t>
    </rPh>
    <rPh sb="7" eb="8">
      <t>ジ</t>
    </rPh>
    <rPh sb="9" eb="10">
      <t>ユ</t>
    </rPh>
    <rPh sb="10" eb="12">
      <t>ハイソウ</t>
    </rPh>
    <rPh sb="13" eb="15">
      <t>ミナオ</t>
    </rPh>
    <rPh sb="16" eb="17">
      <t>ナド</t>
    </rPh>
    <phoneticPr fontId="2"/>
  </si>
  <si>
    <t>１２ 商品の標準化等</t>
    <rPh sb="3" eb="5">
      <t>ショウヒン</t>
    </rPh>
    <rPh sb="6" eb="9">
      <t>ヒョウジュンカ</t>
    </rPh>
    <rPh sb="9" eb="10">
      <t>ナド</t>
    </rPh>
    <phoneticPr fontId="2"/>
  </si>
  <si>
    <t>１３ モーダルシフトの推進</t>
    <rPh sb="11" eb="13">
      <t>スイシン</t>
    </rPh>
    <phoneticPr fontId="2"/>
  </si>
  <si>
    <t>１４ 物流施設の高度化、物流拠点の整備等</t>
    <rPh sb="3" eb="5">
      <t>ブツリュウ</t>
    </rPh>
    <rPh sb="5" eb="7">
      <t>シセツ</t>
    </rPh>
    <rPh sb="8" eb="11">
      <t>コウドカ</t>
    </rPh>
    <rPh sb="12" eb="14">
      <t>ブツリュウ</t>
    </rPh>
    <rPh sb="14" eb="16">
      <t>キョテン</t>
    </rPh>
    <rPh sb="17" eb="19">
      <t>セイビ</t>
    </rPh>
    <rPh sb="19" eb="20">
      <t>ナド</t>
    </rPh>
    <phoneticPr fontId="2"/>
  </si>
  <si>
    <t>１５ 特記事項・成果をあげた取組など
（250文字以内で記入してください）</t>
    <rPh sb="3" eb="5">
      <t>トッキ</t>
    </rPh>
    <rPh sb="5" eb="7">
      <t>ジコウ</t>
    </rPh>
    <rPh sb="8" eb="10">
      <t>セイカ</t>
    </rPh>
    <rPh sb="14" eb="16">
      <t>トリクミ</t>
    </rPh>
    <rPh sb="24" eb="26">
      <t>モジ</t>
    </rPh>
    <rPh sb="26" eb="28">
      <t>イナイ</t>
    </rPh>
    <rPh sb="29" eb="31">
      <t>キニュウ</t>
    </rPh>
    <phoneticPr fontId="2"/>
  </si>
  <si>
    <t>普通貨物自動車</t>
    <rPh sb="0" eb="2">
      <t>フツウ</t>
    </rPh>
    <rPh sb="2" eb="4">
      <t>カモツ</t>
    </rPh>
    <rPh sb="4" eb="7">
      <t>ジドウシャ</t>
    </rPh>
    <phoneticPr fontId="2"/>
  </si>
  <si>
    <t>小型貨物自動車</t>
    <rPh sb="0" eb="2">
      <t>コガタ</t>
    </rPh>
    <rPh sb="2" eb="4">
      <t>カモツ</t>
    </rPh>
    <rPh sb="4" eb="7">
      <t>ジドウシャ</t>
    </rPh>
    <phoneticPr fontId="2"/>
  </si>
  <si>
    <t>大型バス</t>
    <rPh sb="0" eb="2">
      <t>オオガタ</t>
    </rPh>
    <phoneticPr fontId="2"/>
  </si>
  <si>
    <t>マイクロバス</t>
    <phoneticPr fontId="2"/>
  </si>
  <si>
    <t>特種自動車</t>
    <rPh sb="0" eb="2">
      <t>トクダネ</t>
    </rPh>
    <rPh sb="2" eb="5">
      <t>ジドウシャ</t>
    </rPh>
    <phoneticPr fontId="2"/>
  </si>
  <si>
    <r>
      <t>走行距離当たりの単位：　ＣＯ</t>
    </r>
    <r>
      <rPr>
        <sz val="6"/>
        <color indexed="8"/>
        <rFont val="ＭＳ Ｐゴシック"/>
        <family val="3"/>
        <charset val="128"/>
      </rPr>
      <t>２</t>
    </r>
    <r>
      <rPr>
        <sz val="11"/>
        <color indexed="8"/>
        <rFont val="ＭＳ Ｐゴシック"/>
        <family val="3"/>
        <charset val="128"/>
      </rPr>
      <t>(kg/km)</t>
    </r>
    <phoneticPr fontId="2"/>
  </si>
  <si>
    <r>
      <t>今後の実施予定</t>
    </r>
    <r>
      <rPr>
        <sz val="8"/>
        <color indexed="8"/>
        <rFont val="ＭＳ Ｐゴシック"/>
        <family val="3"/>
        <charset val="128"/>
      </rPr>
      <t>※2</t>
    </r>
    <rPh sb="0" eb="2">
      <t>コンゴ</t>
    </rPh>
    <rPh sb="3" eb="5">
      <t>ジッシ</t>
    </rPh>
    <rPh sb="5" eb="7">
      <t>ヨテイ</t>
    </rPh>
    <phoneticPr fontId="2"/>
  </si>
  <si>
    <r>
      <t>CO</t>
    </r>
    <r>
      <rPr>
        <vertAlign val="subscript"/>
        <sz val="8"/>
        <rFont val="ＭＳ Ｐゴシック"/>
        <family val="3"/>
        <charset val="128"/>
      </rPr>
      <t>2</t>
    </r>
    <r>
      <rPr>
        <sz val="8"/>
        <rFont val="ＭＳ Ｐゴシック"/>
        <family val="3"/>
        <charset val="128"/>
      </rPr>
      <t>(t)</t>
    </r>
    <phoneticPr fontId="2"/>
  </si>
  <si>
    <r>
      <t>CO</t>
    </r>
    <r>
      <rPr>
        <vertAlign val="subscript"/>
        <sz val="9"/>
        <rFont val="ＭＳ Ｐゴシック"/>
        <family val="3"/>
        <charset val="128"/>
      </rPr>
      <t>2</t>
    </r>
    <phoneticPr fontId="2"/>
  </si>
  <si>
    <t>低燃費車の基準を改正しました</t>
    <rPh sb="0" eb="4">
      <t>テイネンピシャ</t>
    </rPh>
    <rPh sb="5" eb="7">
      <t>キジュン</t>
    </rPh>
    <rPh sb="8" eb="10">
      <t>カイセイ</t>
    </rPh>
    <phoneticPr fontId="2"/>
  </si>
  <si>
    <t>令和7年4月1日、低燃費車の基準を改正しました。新しい基準に基づき作成してください。</t>
    <rPh sb="0" eb="2">
      <t>レイワ</t>
    </rPh>
    <rPh sb="3" eb="4">
      <t>ネン</t>
    </rPh>
    <rPh sb="5" eb="6">
      <t>ガツ</t>
    </rPh>
    <rPh sb="7" eb="8">
      <t>ニチ</t>
    </rPh>
    <rPh sb="9" eb="13">
      <t>テイネンピシャ</t>
    </rPh>
    <rPh sb="14" eb="16">
      <t>キジュン</t>
    </rPh>
    <rPh sb="17" eb="19">
      <t>カイセイ</t>
    </rPh>
    <rPh sb="24" eb="25">
      <t>アタラ</t>
    </rPh>
    <rPh sb="27" eb="29">
      <t>キジュン</t>
    </rPh>
    <rPh sb="30" eb="31">
      <t>モト</t>
    </rPh>
    <rPh sb="33" eb="35">
      <t>サクセイ</t>
    </rPh>
    <phoneticPr fontId="2"/>
  </si>
  <si>
    <t>注５</t>
    <rPh sb="0" eb="1">
      <t>チュウ</t>
    </rPh>
    <phoneticPr fontId="2"/>
  </si>
  <si>
    <t>令和   8 年  3  月   31 日</t>
    <rPh sb="0" eb="1">
      <t>レイ</t>
    </rPh>
    <rPh sb="1" eb="2">
      <t>ワ</t>
    </rPh>
    <rPh sb="7" eb="8">
      <t>ネン</t>
    </rPh>
    <rPh sb="13" eb="14">
      <t>ツキ</t>
    </rPh>
    <rPh sb="20" eb="21">
      <t>ニチ</t>
    </rPh>
    <phoneticPr fontId="2"/>
  </si>
  <si>
    <t>低燃費車：1 低燃費車取消：9</t>
    <rPh sb="0" eb="4">
      <t>テイネンピシャ</t>
    </rPh>
    <rPh sb="7" eb="11">
      <t>テイネンピシャ</t>
    </rPh>
    <rPh sb="11" eb="12">
      <t>ト</t>
    </rPh>
    <rPh sb="12" eb="13">
      <t>ケ</t>
    </rPh>
    <phoneticPr fontId="2"/>
  </si>
  <si>
    <t>低燃費車補正</t>
    <rPh sb="0" eb="4">
      <t>テイネンピシャ</t>
    </rPh>
    <rPh sb="4" eb="6">
      <t>ホセイ</t>
    </rPh>
    <phoneticPr fontId="2"/>
  </si>
  <si>
    <t>ハイブリッド（ガソリン）</t>
  </si>
  <si>
    <t>ｗ列カウント</t>
    <rPh sb="1" eb="2">
      <t>レツ</t>
    </rPh>
    <phoneticPr fontId="2"/>
  </si>
  <si>
    <t>ガソリン</t>
  </si>
  <si>
    <t>ガ</t>
  </si>
  <si>
    <t>C</t>
  </si>
  <si>
    <t>ハイブリッド（ＬＰＧ）</t>
  </si>
  <si>
    <t>メタノール</t>
  </si>
  <si>
    <t>メ</t>
  </si>
  <si>
    <t>令和１３</t>
    <rPh sb="0" eb="2">
      <t>レ</t>
    </rPh>
    <phoneticPr fontId="2"/>
  </si>
  <si>
    <t>令和１４</t>
    <rPh sb="0" eb="2">
      <t>レ</t>
    </rPh>
    <phoneticPr fontId="2"/>
  </si>
  <si>
    <t>令和１５</t>
    <rPh sb="0" eb="2">
      <t>レ</t>
    </rPh>
    <phoneticPr fontId="2"/>
  </si>
  <si>
    <t>令和１６</t>
    <rPh sb="0" eb="2">
      <t>レ</t>
    </rPh>
    <phoneticPr fontId="2"/>
  </si>
  <si>
    <t>令和１７</t>
    <rPh sb="0" eb="2">
      <t>レ</t>
    </rPh>
    <phoneticPr fontId="2"/>
  </si>
  <si>
    <t>行の追加・削除はしない</t>
    <rPh sb="0" eb="1">
      <t>ギョウ</t>
    </rPh>
    <rPh sb="2" eb="4">
      <t>ツイカ</t>
    </rPh>
    <rPh sb="5" eb="7">
      <t>サクジョ</t>
    </rPh>
    <phoneticPr fontId="2"/>
  </si>
  <si>
    <t>注６</t>
    <rPh sb="0" eb="1">
      <t>チュウ</t>
    </rPh>
    <phoneticPr fontId="2"/>
  </si>
  <si>
    <t>水色以外のセルには計算式等が入っています。計算式の削除や行の追加・削除を行わないでください。</t>
    <phoneticPr fontId="2"/>
  </si>
  <si>
    <t>実績任意 Ver8.08</t>
    <rPh sb="0" eb="2">
      <t>ジッセキ</t>
    </rPh>
    <rPh sb="2" eb="4">
      <t>ニンイ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</si>
</sst>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_ "/>
    <numFmt numFmtId="179" formatCode="#"/>
    <numFmt numFmtId="180" formatCode="0.00_ "/>
    <numFmt numFmtId="181" formatCode="0.000_ "/>
    <numFmt numFmtId="182" formatCode="General;General;"/>
    <numFmt numFmtId="183" formatCode="#,##0.0_);[Red]\(#,##0.0\)"/>
    <numFmt numFmtId="184" formatCode="0_);[Red]\(0\)"/>
    <numFmt numFmtId="185" formatCode="0.0;[Red]0.0"/>
    <numFmt numFmtId="186" formatCode="0.000_);[Red]\(0.000\)"/>
    <numFmt numFmtId="187" formatCode="0.0%"/>
    <numFmt numFmtId="188" formatCode="0_);\(0\)"/>
    <numFmt numFmtId="189" formatCode="0.00_);[Red]\(0.00\)"/>
    <numFmt numFmtId="190" formatCode="0.0"/>
  </numFmts>
  <fonts count="56">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1"/>
      <color indexed="53"/>
      <name val="ＭＳ Ｐゴシック"/>
      <family val="3"/>
      <charset val="128"/>
    </font>
    <font>
      <b/>
      <sz val="10"/>
      <name val="ＭＳ Ｐ明朝"/>
      <family val="1"/>
      <charset val="128"/>
    </font>
    <font>
      <sz val="10"/>
      <name val="ＭＳ Ｐ明朝"/>
      <family val="1"/>
      <charset val="128"/>
    </font>
    <font>
      <b/>
      <sz val="14"/>
      <name val="ＭＳ Ｐゴシック"/>
      <family val="3"/>
      <charset val="128"/>
    </font>
    <font>
      <sz val="9"/>
      <name val="ＭＳ Ｐゴシック"/>
      <family val="3"/>
      <charset val="128"/>
    </font>
    <font>
      <b/>
      <sz val="14"/>
      <color indexed="10"/>
      <name val="ＭＳ Ｐゴシック"/>
      <family val="3"/>
      <charset val="128"/>
    </font>
    <font>
      <sz val="10.5"/>
      <name val="ＭＳ Ｐゴシック"/>
      <family val="3"/>
      <charset val="128"/>
    </font>
    <font>
      <b/>
      <sz val="12"/>
      <name val="ＭＳ Ｐゴシック"/>
      <family val="3"/>
      <charset val="128"/>
    </font>
    <font>
      <b/>
      <sz val="16"/>
      <name val="ＭＳ Ｐゴシック"/>
      <family val="3"/>
      <charset val="128"/>
    </font>
    <font>
      <sz val="9"/>
      <color indexed="81"/>
      <name val="ＭＳ Ｐゴシック"/>
      <family val="3"/>
      <charset val="128"/>
    </font>
    <font>
      <sz val="12"/>
      <name val="ＭＳ ゴシック"/>
      <family val="3"/>
      <charset val="128"/>
    </font>
    <font>
      <b/>
      <sz val="11"/>
      <name val="ＭＳ Ｐゴシック"/>
      <family val="3"/>
      <charset val="128"/>
    </font>
    <font>
      <b/>
      <sz val="12"/>
      <color indexed="10"/>
      <name val="ＭＳ Ｐゴシック"/>
      <family val="3"/>
      <charset val="128"/>
    </font>
    <font>
      <sz val="11"/>
      <color indexed="8"/>
      <name val="ＭＳ Ｐゴシック"/>
      <family val="3"/>
      <charset val="128"/>
    </font>
    <font>
      <sz val="8"/>
      <color indexed="8"/>
      <name val="ＭＳ Ｐゴシック"/>
      <family val="3"/>
      <charset val="128"/>
    </font>
    <font>
      <b/>
      <u/>
      <sz val="11"/>
      <name val="ＭＳ Ｐゴシック"/>
      <family val="3"/>
      <charset val="128"/>
    </font>
    <font>
      <b/>
      <i/>
      <sz val="12"/>
      <color indexed="10"/>
      <name val="ＭＳ Ｐゴシック"/>
      <family val="3"/>
      <charset val="128"/>
    </font>
    <font>
      <i/>
      <sz val="11"/>
      <color indexed="10"/>
      <name val="ＭＳ Ｐゴシック"/>
      <family val="3"/>
      <charset val="128"/>
    </font>
    <font>
      <sz val="6"/>
      <color indexed="8"/>
      <name val="ＭＳ Ｐゴシック"/>
      <family val="3"/>
      <charset val="128"/>
    </font>
    <font>
      <b/>
      <sz val="8"/>
      <name val="ＭＳ Ｐゴシック"/>
      <family val="3"/>
      <charset val="128"/>
    </font>
    <font>
      <b/>
      <sz val="16"/>
      <color indexed="8"/>
      <name val="ＭＳ Ｐゴシック"/>
      <family val="3"/>
      <charset val="128"/>
    </font>
    <font>
      <b/>
      <sz val="9"/>
      <color indexed="8"/>
      <name val="ＭＳ Ｐゴシック"/>
      <family val="3"/>
      <charset val="128"/>
    </font>
    <font>
      <vertAlign val="superscript"/>
      <sz val="9"/>
      <color indexed="8"/>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sz val="18"/>
      <color theme="1"/>
      <name val="ＭＳ Ｐゴシック"/>
      <family val="3"/>
      <charset val="128"/>
      <scheme val="minor"/>
    </font>
    <font>
      <sz val="8"/>
      <color theme="1"/>
      <name val="ＭＳ Ｐゴシック"/>
      <family val="3"/>
      <charset val="128"/>
      <scheme val="minor"/>
    </font>
    <font>
      <b/>
      <sz val="12"/>
      <color theme="1"/>
      <name val="ＭＳ Ｐゴシック"/>
      <family val="3"/>
      <charset val="128"/>
      <scheme val="minor"/>
    </font>
    <font>
      <b/>
      <sz val="16"/>
      <color theme="1"/>
      <name val="ＭＳ Ｐゴシック"/>
      <family val="3"/>
      <charset val="128"/>
      <scheme val="minor"/>
    </font>
    <font>
      <sz val="11"/>
      <color theme="0" tint="-0.249977111117893"/>
      <name val="ＭＳ Ｐゴシック"/>
      <family val="3"/>
      <charset val="128"/>
    </font>
    <font>
      <b/>
      <sz val="12"/>
      <color rgb="FFFF0000"/>
      <name val="ＭＳ Ｐゴシック"/>
      <family val="3"/>
      <charset val="128"/>
      <scheme val="minor"/>
    </font>
    <font>
      <b/>
      <i/>
      <sz val="22"/>
      <color rgb="FFFF0000"/>
      <name val="ＭＳ Ｐゴシック"/>
      <family val="3"/>
      <charset val="128"/>
      <scheme val="minor"/>
    </font>
    <font>
      <b/>
      <sz val="14"/>
      <color rgb="FFFF0000"/>
      <name val="ＭＳ Ｐゴシック"/>
      <family val="3"/>
      <charset val="128"/>
    </font>
    <font>
      <sz val="11"/>
      <color theme="1"/>
      <name val="ＭＳ Ｐゴシック"/>
      <family val="3"/>
      <charset val="128"/>
    </font>
    <font>
      <sz val="9"/>
      <color theme="1"/>
      <name val="ＭＳ Ｐゴシック"/>
      <family val="3"/>
      <charset val="128"/>
    </font>
    <font>
      <sz val="14"/>
      <color theme="1"/>
      <name val="ＭＳ Ｐゴシック"/>
      <family val="3"/>
      <charset val="128"/>
    </font>
    <font>
      <b/>
      <sz val="12"/>
      <color theme="1"/>
      <name val="ＭＳ Ｐゴシック"/>
      <family val="3"/>
      <charset val="128"/>
    </font>
    <font>
      <b/>
      <sz val="13"/>
      <color theme="1"/>
      <name val="ＭＳ Ｐゴシック"/>
      <family val="3"/>
      <charset val="128"/>
    </font>
    <font>
      <b/>
      <sz val="12"/>
      <color rgb="FFFF0000"/>
      <name val="ＭＳ Ｐゴシック"/>
      <family val="3"/>
      <charset val="128"/>
    </font>
    <font>
      <b/>
      <sz val="11"/>
      <color rgb="FFFF0000"/>
      <name val="ＭＳ Ｐゴシック"/>
      <family val="3"/>
      <charset val="128"/>
      <scheme val="minor"/>
    </font>
    <font>
      <sz val="12"/>
      <color theme="1"/>
      <name val="ＭＳ Ｐゴシック"/>
      <family val="3"/>
      <charset val="128"/>
    </font>
    <font>
      <sz val="10"/>
      <color rgb="FFFF0000"/>
      <name val="ＭＳ Ｐゴシック"/>
      <family val="3"/>
      <charset val="128"/>
    </font>
    <font>
      <sz val="10"/>
      <color theme="1"/>
      <name val="ＭＳ Ｐゴシック"/>
      <family val="3"/>
      <charset val="128"/>
    </font>
    <font>
      <sz val="9"/>
      <color indexed="81"/>
      <name val="MS P ゴシック"/>
      <family val="3"/>
      <charset val="128"/>
    </font>
    <font>
      <b/>
      <sz val="9"/>
      <color indexed="81"/>
      <name val="MS P ゴシック"/>
      <family val="3"/>
      <charset val="128"/>
    </font>
    <font>
      <sz val="8"/>
      <color theme="1"/>
      <name val="ＭＳ Ｐゴシック"/>
      <family val="3"/>
      <charset val="128"/>
    </font>
    <font>
      <vertAlign val="subscript"/>
      <sz val="8"/>
      <name val="ＭＳ Ｐゴシック"/>
      <family val="3"/>
      <charset val="128"/>
    </font>
    <font>
      <vertAlign val="subscript"/>
      <sz val="9"/>
      <name val="ＭＳ Ｐゴシック"/>
      <family val="3"/>
      <charset val="128"/>
    </font>
    <font>
      <sz val="7"/>
      <name val="ＭＳ Ｐゴシック"/>
      <family val="3"/>
      <charset val="128"/>
    </font>
  </fonts>
  <fills count="9">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rgb="FFCCFFFF"/>
        <bgColor indexed="64"/>
      </patternFill>
    </fill>
    <fill>
      <patternFill patternType="solid">
        <fgColor rgb="FFFFFF99"/>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rgb="FFFFC000"/>
        <bgColor indexed="64"/>
      </patternFill>
    </fill>
  </fills>
  <borders count="10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diagonalUp="1">
      <left style="medium">
        <color indexed="64"/>
      </left>
      <right style="medium">
        <color indexed="64"/>
      </right>
      <top style="medium">
        <color indexed="64"/>
      </top>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top style="hair">
        <color indexed="64"/>
      </top>
      <bottom/>
      <diagonal/>
    </border>
    <border>
      <left/>
      <right/>
      <top style="thin">
        <color indexed="64"/>
      </top>
      <bottom style="medium">
        <color indexed="64"/>
      </bottom>
      <diagonal/>
    </border>
    <border>
      <left/>
      <right style="medium">
        <color indexed="64"/>
      </right>
      <top/>
      <bottom/>
      <diagonal/>
    </border>
    <border>
      <left style="thin">
        <color indexed="64"/>
      </left>
      <right style="thin">
        <color indexed="64"/>
      </right>
      <top style="hair">
        <color indexed="64"/>
      </top>
      <bottom/>
      <diagonal/>
    </border>
    <border>
      <left/>
      <right/>
      <top style="hair">
        <color indexed="64"/>
      </top>
      <bottom/>
      <diagonal/>
    </border>
    <border>
      <left/>
      <right style="medium">
        <color indexed="64"/>
      </right>
      <top style="medium">
        <color indexed="64"/>
      </top>
      <bottom style="medium">
        <color indexed="64"/>
      </bottom>
      <diagonal/>
    </border>
    <border>
      <left/>
      <right style="thin">
        <color indexed="64"/>
      </right>
      <top style="double">
        <color indexed="64"/>
      </top>
      <bottom style="double">
        <color indexed="64"/>
      </bottom>
      <diagonal/>
    </border>
    <border>
      <left style="thin">
        <color indexed="64"/>
      </left>
      <right style="medium">
        <color indexed="64"/>
      </right>
      <top style="medium">
        <color indexed="64"/>
      </top>
      <bottom/>
      <diagonal/>
    </border>
    <border diagonalDown="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style="thin">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thin">
        <color indexed="64"/>
      </bottom>
      <diagonal/>
    </border>
    <border>
      <left/>
      <right/>
      <top style="medium">
        <color indexed="64"/>
      </top>
      <bottom style="hair">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hair">
        <color indexed="64"/>
      </top>
      <bottom style="thin">
        <color indexed="64"/>
      </bottom>
      <diagonal/>
    </border>
    <border>
      <left style="medium">
        <color indexed="64"/>
      </left>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style="double">
        <color indexed="64"/>
      </top>
      <bottom style="double">
        <color indexed="64"/>
      </bottom>
      <diagonal/>
    </border>
  </borders>
  <cellStyleXfs count="11">
    <xf numFmtId="0" fontId="0" fillId="0" borderId="0"/>
    <xf numFmtId="9"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xf numFmtId="0" fontId="29" fillId="0" borderId="0">
      <alignment vertical="center"/>
    </xf>
    <xf numFmtId="0" fontId="1" fillId="0" borderId="0"/>
    <xf numFmtId="0" fontId="1" fillId="0" borderId="0"/>
    <xf numFmtId="0" fontId="29" fillId="0" borderId="0">
      <alignment vertical="center"/>
    </xf>
    <xf numFmtId="0" fontId="1" fillId="0" borderId="0"/>
    <xf numFmtId="0" fontId="29" fillId="0" borderId="0">
      <alignment vertical="center"/>
    </xf>
    <xf numFmtId="0" fontId="1" fillId="0" borderId="0">
      <alignment vertical="center"/>
    </xf>
  </cellStyleXfs>
  <cellXfs count="701">
    <xf numFmtId="0" fontId="0" fillId="0" borderId="0" xfId="0"/>
    <xf numFmtId="0" fontId="3" fillId="0" borderId="0" xfId="0" applyFont="1"/>
    <xf numFmtId="0" fontId="0" fillId="0" borderId="0" xfId="0" applyAlignment="1">
      <alignment horizontal="center"/>
    </xf>
    <xf numFmtId="0" fontId="3" fillId="0" borderId="1" xfId="0" applyFont="1" applyBorder="1"/>
    <xf numFmtId="0" fontId="7" fillId="0" borderId="0" xfId="10" applyFont="1" applyAlignment="1"/>
    <xf numFmtId="0" fontId="7" fillId="0" borderId="0" xfId="10" applyFont="1" applyAlignment="1">
      <alignment vertical="top"/>
    </xf>
    <xf numFmtId="176" fontId="0" fillId="0" borderId="0" xfId="0" applyNumberFormat="1"/>
    <xf numFmtId="0" fontId="8" fillId="0" borderId="0" xfId="10" applyFont="1" applyAlignment="1"/>
    <xf numFmtId="0" fontId="8" fillId="0" borderId="0" xfId="10" applyFont="1" applyAlignment="1">
      <alignment vertical="top"/>
    </xf>
    <xf numFmtId="0" fontId="0" fillId="0" borderId="0" xfId="0" applyAlignment="1">
      <alignment horizontal="right" vertical="center"/>
    </xf>
    <xf numFmtId="0" fontId="9" fillId="0" borderId="0" xfId="0" applyFont="1"/>
    <xf numFmtId="0" fontId="3" fillId="0" borderId="2" xfId="0" applyFont="1" applyBorder="1"/>
    <xf numFmtId="0" fontId="3" fillId="0" borderId="3" xfId="0" applyFont="1" applyBorder="1"/>
    <xf numFmtId="0" fontId="3" fillId="0" borderId="4" xfId="0" applyFont="1" applyBorder="1"/>
    <xf numFmtId="0" fontId="3" fillId="0" borderId="5" xfId="0" applyFont="1" applyBorder="1"/>
    <xf numFmtId="0" fontId="1" fillId="0" borderId="0" xfId="0" applyFont="1"/>
    <xf numFmtId="0" fontId="12" fillId="2" borderId="0" xfId="0" applyFont="1" applyFill="1" applyAlignment="1">
      <alignment vertical="center"/>
    </xf>
    <xf numFmtId="0" fontId="12" fillId="0" borderId="0" xfId="0" applyFont="1" applyAlignment="1">
      <alignment vertical="center"/>
    </xf>
    <xf numFmtId="0" fontId="10" fillId="2" borderId="0" xfId="0" applyFont="1" applyFill="1" applyAlignment="1">
      <alignment vertical="center"/>
    </xf>
    <xf numFmtId="0" fontId="10" fillId="2" borderId="0" xfId="0" applyFont="1" applyFill="1" applyAlignment="1">
      <alignment horizontal="left" vertical="center"/>
    </xf>
    <xf numFmtId="0" fontId="3" fillId="0" borderId="0" xfId="0" applyFont="1" applyAlignment="1">
      <alignment vertical="center"/>
    </xf>
    <xf numFmtId="0" fontId="3" fillId="0" borderId="0" xfId="0" applyFont="1" applyAlignment="1">
      <alignment horizontal="right" vertical="center"/>
    </xf>
    <xf numFmtId="0" fontId="1" fillId="2" borderId="0" xfId="0" applyFont="1" applyFill="1" applyAlignment="1">
      <alignment vertical="center"/>
    </xf>
    <xf numFmtId="0" fontId="1" fillId="0" borderId="0" xfId="0" applyFont="1" applyAlignment="1">
      <alignment vertical="center"/>
    </xf>
    <xf numFmtId="0" fontId="5" fillId="0" borderId="6" xfId="0" applyFont="1" applyBorder="1" applyAlignment="1">
      <alignment vertical="center"/>
    </xf>
    <xf numFmtId="0" fontId="13" fillId="0" borderId="0" xfId="0" applyFont="1" applyAlignment="1">
      <alignment horizontal="center" vertical="center"/>
    </xf>
    <xf numFmtId="0" fontId="3" fillId="0" borderId="0" xfId="0" applyFont="1" applyAlignment="1">
      <alignment horizontal="left" vertical="center"/>
    </xf>
    <xf numFmtId="0" fontId="5" fillId="0" borderId="0" xfId="0" applyFont="1" applyAlignment="1">
      <alignment wrapText="1"/>
    </xf>
    <xf numFmtId="0" fontId="12" fillId="0" borderId="0" xfId="0" applyFont="1" applyAlignment="1">
      <alignment horizontal="right" vertical="center"/>
    </xf>
    <xf numFmtId="0" fontId="12" fillId="0" borderId="0" xfId="0" applyFont="1" applyAlignment="1">
      <alignment horizontal="left" vertical="center"/>
    </xf>
    <xf numFmtId="0" fontId="10" fillId="0" borderId="0" xfId="0" applyFont="1" applyAlignment="1">
      <alignment vertical="center"/>
    </xf>
    <xf numFmtId="0" fontId="12" fillId="0" borderId="0" xfId="0" applyFont="1" applyAlignment="1">
      <alignment horizontal="center" vertical="center"/>
    </xf>
    <xf numFmtId="0" fontId="4" fillId="0" borderId="0" xfId="0" applyFont="1" applyAlignment="1">
      <alignment horizontal="center" vertical="center" wrapText="1"/>
    </xf>
    <xf numFmtId="0" fontId="12" fillId="0" borderId="7" xfId="0" applyFont="1" applyBorder="1" applyAlignment="1">
      <alignment vertical="center"/>
    </xf>
    <xf numFmtId="0" fontId="12" fillId="0" borderId="8" xfId="0" applyFont="1" applyBorder="1" applyAlignment="1">
      <alignment vertical="center"/>
    </xf>
    <xf numFmtId="0" fontId="12" fillId="0" borderId="9" xfId="0" applyFont="1" applyBorder="1" applyAlignment="1">
      <alignment horizontal="left" vertical="center"/>
    </xf>
    <xf numFmtId="0" fontId="12" fillId="0" borderId="9" xfId="0" applyFont="1" applyBorder="1" applyAlignment="1">
      <alignment vertical="center"/>
    </xf>
    <xf numFmtId="0" fontId="12" fillId="0" borderId="10" xfId="0" applyFont="1" applyBorder="1" applyAlignment="1">
      <alignment vertical="center"/>
    </xf>
    <xf numFmtId="180" fontId="3" fillId="0" borderId="1" xfId="0" applyNumberFormat="1" applyFont="1" applyBorder="1" applyAlignment="1">
      <alignment shrinkToFit="1"/>
    </xf>
    <xf numFmtId="176" fontId="3" fillId="0" borderId="1" xfId="0" applyNumberFormat="1" applyFont="1" applyBorder="1" applyAlignment="1">
      <alignment shrinkToFit="1"/>
    </xf>
    <xf numFmtId="179" fontId="1" fillId="0" borderId="0" xfId="0" applyNumberFormat="1" applyFont="1" applyAlignment="1">
      <alignment horizontal="center" vertical="center"/>
    </xf>
    <xf numFmtId="0" fontId="3" fillId="3" borderId="1" xfId="0" applyFont="1" applyFill="1" applyBorder="1" applyAlignment="1" applyProtection="1">
      <alignment shrinkToFit="1"/>
      <protection locked="0"/>
    </xf>
    <xf numFmtId="0" fontId="3" fillId="3" borderId="10" xfId="0" applyFont="1" applyFill="1" applyBorder="1" applyAlignment="1" applyProtection="1">
      <alignment shrinkToFit="1"/>
      <protection locked="0"/>
    </xf>
    <xf numFmtId="0" fontId="1" fillId="3" borderId="13" xfId="0" applyFont="1" applyFill="1" applyBorder="1" applyAlignment="1" applyProtection="1">
      <alignment horizontal="center" vertical="center"/>
      <protection locked="0"/>
    </xf>
    <xf numFmtId="0" fontId="1" fillId="3" borderId="14" xfId="0" applyFont="1" applyFill="1" applyBorder="1" applyAlignment="1" applyProtection="1">
      <alignment horizontal="center" vertical="center"/>
      <protection locked="0"/>
    </xf>
    <xf numFmtId="38" fontId="0" fillId="0" borderId="0" xfId="2" applyFont="1" applyProtection="1"/>
    <xf numFmtId="38" fontId="8" fillId="0" borderId="0" xfId="2" applyFont="1" applyBorder="1" applyAlignment="1" applyProtection="1"/>
    <xf numFmtId="38" fontId="8" fillId="0" borderId="0" xfId="2" applyFont="1" applyBorder="1" applyAlignment="1" applyProtection="1">
      <alignment vertical="top"/>
    </xf>
    <xf numFmtId="38" fontId="3" fillId="0" borderId="0" xfId="2" applyFont="1" applyProtection="1"/>
    <xf numFmtId="0" fontId="1" fillId="0" borderId="1" xfId="0" applyFont="1" applyBorder="1"/>
    <xf numFmtId="0" fontId="12" fillId="3" borderId="0" xfId="0" applyFont="1" applyFill="1" applyAlignment="1" applyProtection="1">
      <alignment horizontal="center" vertical="center"/>
      <protection locked="0"/>
    </xf>
    <xf numFmtId="0" fontId="3" fillId="0" borderId="5" xfId="0" applyFont="1" applyBorder="1" applyAlignment="1">
      <alignment shrinkToFit="1"/>
    </xf>
    <xf numFmtId="0" fontId="3" fillId="0" borderId="15" xfId="0" applyFont="1" applyBorder="1"/>
    <xf numFmtId="0" fontId="12" fillId="0" borderId="16" xfId="0" applyFont="1" applyBorder="1" applyAlignment="1">
      <alignment horizontal="center" vertical="center"/>
    </xf>
    <xf numFmtId="0" fontId="12" fillId="0" borderId="6" xfId="0" applyFont="1" applyBorder="1" applyAlignment="1">
      <alignment horizontal="center" vertical="center"/>
    </xf>
    <xf numFmtId="0" fontId="12" fillId="0" borderId="17" xfId="0" applyFont="1" applyBorder="1" applyAlignment="1">
      <alignment horizontal="center" vertical="center"/>
    </xf>
    <xf numFmtId="0" fontId="5" fillId="0" borderId="0" xfId="0" applyFont="1" applyAlignment="1">
      <alignment vertical="center"/>
    </xf>
    <xf numFmtId="0" fontId="3" fillId="0" borderId="18" xfId="0" applyFont="1" applyBorder="1"/>
    <xf numFmtId="0" fontId="3" fillId="0" borderId="19" xfId="0" applyFont="1" applyBorder="1"/>
    <xf numFmtId="0" fontId="0" fillId="0" borderId="20" xfId="0" applyBorder="1"/>
    <xf numFmtId="0" fontId="12" fillId="0" borderId="21" xfId="0" applyFont="1" applyBorder="1" applyAlignment="1">
      <alignment vertical="center"/>
    </xf>
    <xf numFmtId="0" fontId="3" fillId="0" borderId="22" xfId="0" applyFont="1" applyBorder="1" applyAlignment="1">
      <alignment vertical="center"/>
    </xf>
    <xf numFmtId="0" fontId="1" fillId="0" borderId="0" xfId="0" applyFont="1" applyAlignment="1">
      <alignment vertical="center" wrapText="1"/>
    </xf>
    <xf numFmtId="0" fontId="29" fillId="0" borderId="0" xfId="4">
      <alignment vertical="center"/>
    </xf>
    <xf numFmtId="0" fontId="29" fillId="0" borderId="0" xfId="4" applyAlignment="1">
      <alignment horizontal="center" vertical="center"/>
    </xf>
    <xf numFmtId="0" fontId="29" fillId="0" borderId="23" xfId="4" applyBorder="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2" fillId="0" borderId="0" xfId="0" applyFont="1" applyAlignment="1">
      <alignment horizontal="center" wrapText="1"/>
    </xf>
    <xf numFmtId="0" fontId="3" fillId="0" borderId="0" xfId="0" applyFont="1" applyAlignment="1">
      <alignment shrinkToFit="1"/>
    </xf>
    <xf numFmtId="0" fontId="30" fillId="0" borderId="24" xfId="4" applyFont="1" applyBorder="1" applyAlignment="1">
      <alignment horizontal="center" vertical="center"/>
    </xf>
    <xf numFmtId="0" fontId="31" fillId="0" borderId="25" xfId="4" applyFont="1" applyBorder="1" applyAlignment="1">
      <alignment horizontal="center" vertical="center" wrapText="1"/>
    </xf>
    <xf numFmtId="0" fontId="31" fillId="0" borderId="26" xfId="4" applyFont="1" applyBorder="1" applyAlignment="1">
      <alignment horizontal="center" vertical="center"/>
    </xf>
    <xf numFmtId="0" fontId="31" fillId="0" borderId="27" xfId="4" applyFont="1" applyBorder="1" applyAlignment="1">
      <alignment horizontal="center" vertical="center"/>
    </xf>
    <xf numFmtId="0" fontId="12" fillId="0" borderId="0" xfId="0" applyFont="1" applyAlignment="1">
      <alignment vertical="top"/>
    </xf>
    <xf numFmtId="58" fontId="12" fillId="0" borderId="0" xfId="0" applyNumberFormat="1" applyFont="1" applyAlignment="1">
      <alignment horizontal="center" vertical="center"/>
    </xf>
    <xf numFmtId="0" fontId="12" fillId="0" borderId="6" xfId="0" applyFont="1" applyBorder="1" applyAlignment="1">
      <alignment vertical="center"/>
    </xf>
    <xf numFmtId="0" fontId="0" fillId="0" borderId="6" xfId="0" applyBorder="1" applyAlignment="1">
      <alignment vertical="center"/>
    </xf>
    <xf numFmtId="0" fontId="0" fillId="0" borderId="22" xfId="0" applyBorder="1" applyAlignment="1">
      <alignment vertical="center"/>
    </xf>
    <xf numFmtId="0" fontId="1" fillId="0" borderId="9" xfId="0" applyFont="1" applyBorder="1" applyAlignment="1">
      <alignment vertical="center"/>
    </xf>
    <xf numFmtId="0" fontId="1" fillId="0" borderId="10" xfId="0" applyFont="1" applyBorder="1" applyAlignment="1">
      <alignment vertical="center"/>
    </xf>
    <xf numFmtId="0" fontId="12" fillId="0" borderId="22" xfId="0" applyFont="1" applyBorder="1" applyAlignment="1">
      <alignment vertical="center"/>
    </xf>
    <xf numFmtId="0" fontId="1" fillId="0" borderId="30" xfId="0" applyFont="1" applyBorder="1" applyAlignment="1">
      <alignment horizontal="left" vertical="center"/>
    </xf>
    <xf numFmtId="0" fontId="1" fillId="0" borderId="31" xfId="0" applyFont="1" applyBorder="1" applyAlignment="1">
      <alignment horizontal="center" vertical="center" wrapText="1"/>
    </xf>
    <xf numFmtId="0" fontId="1" fillId="0" borderId="3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33" xfId="0" applyFont="1" applyBorder="1" applyAlignment="1">
      <alignment vertical="center" wrapText="1"/>
    </xf>
    <xf numFmtId="0" fontId="1" fillId="0" borderId="34" xfId="0" applyFont="1" applyBorder="1" applyAlignment="1">
      <alignment horizontal="center" vertical="center"/>
    </xf>
    <xf numFmtId="0" fontId="1" fillId="2" borderId="34" xfId="0" applyFont="1" applyFill="1" applyBorder="1" applyAlignment="1">
      <alignment horizontal="center" vertical="center"/>
    </xf>
    <xf numFmtId="0" fontId="1" fillId="2" borderId="14" xfId="0" applyFont="1" applyFill="1" applyBorder="1" applyAlignment="1">
      <alignment horizontal="center" vertical="center"/>
    </xf>
    <xf numFmtId="0" fontId="1" fillId="0" borderId="2" xfId="0" applyFont="1" applyBorder="1" applyAlignment="1">
      <alignment horizontal="center" vertical="center"/>
    </xf>
    <xf numFmtId="0" fontId="1" fillId="0" borderId="14" xfId="0" applyFont="1" applyBorder="1" applyAlignment="1">
      <alignment horizontal="center" vertical="center"/>
    </xf>
    <xf numFmtId="0" fontId="4" fillId="0" borderId="0" xfId="0" applyFont="1" applyAlignment="1">
      <alignment vertical="center"/>
    </xf>
    <xf numFmtId="0" fontId="11" fillId="0" borderId="0" xfId="0" applyFont="1"/>
    <xf numFmtId="0" fontId="6" fillId="0" borderId="0" xfId="0" applyFont="1"/>
    <xf numFmtId="177" fontId="3" fillId="3" borderId="16" xfId="0" applyNumberFormat="1" applyFont="1" applyFill="1" applyBorder="1" applyAlignment="1" applyProtection="1">
      <alignment shrinkToFit="1"/>
      <protection locked="0"/>
    </xf>
    <xf numFmtId="0" fontId="13" fillId="0" borderId="0" xfId="0" applyFont="1" applyAlignment="1">
      <alignment horizontal="right" vertical="center"/>
    </xf>
    <xf numFmtId="0" fontId="2" fillId="0" borderId="0" xfId="0" applyFont="1" applyAlignment="1">
      <alignment wrapText="1"/>
    </xf>
    <xf numFmtId="0" fontId="5" fillId="0" borderId="0" xfId="0" applyFont="1" applyAlignment="1">
      <alignment vertical="top"/>
    </xf>
    <xf numFmtId="0" fontId="5" fillId="0" borderId="24" xfId="0" applyFont="1" applyBorder="1" applyAlignment="1">
      <alignment wrapText="1"/>
    </xf>
    <xf numFmtId="0" fontId="10" fillId="0" borderId="0" xfId="0" applyFont="1" applyAlignment="1">
      <alignment horizontal="left" vertical="center"/>
    </xf>
    <xf numFmtId="0" fontId="10" fillId="0" borderId="0" xfId="0" applyFont="1" applyAlignment="1">
      <alignment vertical="top"/>
    </xf>
    <xf numFmtId="0" fontId="32" fillId="0" borderId="24" xfId="4" applyFont="1" applyBorder="1" applyAlignment="1">
      <alignment horizontal="center" vertical="center"/>
    </xf>
    <xf numFmtId="0" fontId="3" fillId="0" borderId="0" xfId="0" applyFont="1" applyAlignment="1">
      <alignment vertical="top"/>
    </xf>
    <xf numFmtId="0" fontId="3" fillId="0" borderId="0" xfId="0" applyFont="1" applyAlignment="1">
      <alignment vertical="top" wrapText="1"/>
    </xf>
    <xf numFmtId="0" fontId="13" fillId="0" borderId="0" xfId="0" applyFont="1" applyAlignment="1">
      <alignment horizontal="right"/>
    </xf>
    <xf numFmtId="0" fontId="3" fillId="0" borderId="0" xfId="0" applyFont="1" applyAlignment="1">
      <alignment horizontal="right" vertical="top"/>
    </xf>
    <xf numFmtId="0" fontId="12" fillId="0" borderId="21" xfId="0" applyFont="1" applyBorder="1" applyAlignment="1">
      <alignment horizontal="center" vertical="center"/>
    </xf>
    <xf numFmtId="0" fontId="0" fillId="0" borderId="11" xfId="0" applyBorder="1" applyAlignment="1">
      <alignment horizontal="center" vertical="center"/>
    </xf>
    <xf numFmtId="0" fontId="0" fillId="0" borderId="7" xfId="0" applyBorder="1"/>
    <xf numFmtId="0" fontId="0" fillId="0" borderId="17" xfId="0" applyBorder="1" applyAlignment="1">
      <alignment horizontal="center" vertical="center"/>
    </xf>
    <xf numFmtId="0" fontId="0" fillId="0" borderId="41" xfId="0" applyBorder="1"/>
    <xf numFmtId="0" fontId="0" fillId="0" borderId="16" xfId="0" applyBorder="1" applyAlignment="1">
      <alignment horizontal="center" vertical="center"/>
    </xf>
    <xf numFmtId="0" fontId="0" fillId="0" borderId="8" xfId="0" applyBorder="1"/>
    <xf numFmtId="0" fontId="0" fillId="0" borderId="10" xfId="0" applyBorder="1" applyAlignment="1">
      <alignment horizontal="center" vertical="center"/>
    </xf>
    <xf numFmtId="0" fontId="0" fillId="0" borderId="21" xfId="0" applyBorder="1" applyAlignment="1">
      <alignment horizontal="center" vertical="center"/>
    </xf>
    <xf numFmtId="0" fontId="0" fillId="0" borderId="10" xfId="0" applyBorder="1"/>
    <xf numFmtId="0" fontId="0" fillId="0" borderId="21" xfId="0" applyBorder="1" applyAlignment="1">
      <alignment horizontal="center" vertical="center" wrapText="1"/>
    </xf>
    <xf numFmtId="0" fontId="29" fillId="0" borderId="24" xfId="4" applyBorder="1">
      <alignment vertical="center"/>
    </xf>
    <xf numFmtId="0" fontId="29" fillId="0" borderId="24" xfId="4" applyBorder="1" applyAlignment="1">
      <alignment vertical="center" wrapText="1"/>
    </xf>
    <xf numFmtId="0" fontId="3" fillId="0" borderId="24" xfId="0" applyFont="1" applyBorder="1" applyAlignment="1">
      <alignment vertical="top"/>
    </xf>
    <xf numFmtId="0" fontId="29" fillId="0" borderId="24" xfId="4" applyBorder="1" applyAlignment="1">
      <alignment horizontal="right" vertical="top"/>
    </xf>
    <xf numFmtId="0" fontId="29" fillId="0" borderId="42" xfId="4" applyBorder="1" applyAlignment="1">
      <alignment horizontal="center" vertical="center"/>
    </xf>
    <xf numFmtId="0" fontId="29" fillId="0" borderId="0" xfId="4" applyAlignment="1">
      <alignment horizontal="right" vertical="top"/>
    </xf>
    <xf numFmtId="0" fontId="34" fillId="0" borderId="0" xfId="4" applyFont="1" applyAlignment="1">
      <alignment horizontal="right" vertical="center"/>
    </xf>
    <xf numFmtId="0" fontId="33" fillId="0" borderId="0" xfId="4" applyFont="1" applyAlignment="1">
      <alignment horizontal="right" vertical="center"/>
    </xf>
    <xf numFmtId="0" fontId="33" fillId="0" borderId="0" xfId="4" applyFont="1">
      <alignment vertical="center"/>
    </xf>
    <xf numFmtId="0" fontId="33" fillId="0" borderId="0" xfId="4" applyFont="1" applyAlignment="1">
      <alignment vertical="center" shrinkToFit="1"/>
    </xf>
    <xf numFmtId="0" fontId="31" fillId="0" borderId="18" xfId="4" applyFont="1" applyBorder="1" applyAlignment="1">
      <alignment horizontal="center" vertical="center" shrinkToFit="1"/>
    </xf>
    <xf numFmtId="0" fontId="31" fillId="0" borderId="44" xfId="4" applyFont="1" applyBorder="1" applyAlignment="1">
      <alignment horizontal="center" vertical="center" shrinkToFit="1"/>
    </xf>
    <xf numFmtId="0" fontId="31" fillId="0" borderId="20" xfId="4" applyFont="1" applyBorder="1" applyAlignment="1">
      <alignment horizontal="center" vertical="center" shrinkToFit="1"/>
    </xf>
    <xf numFmtId="0" fontId="31" fillId="0" borderId="19" xfId="4" applyFont="1" applyBorder="1" applyAlignment="1">
      <alignment horizontal="center" vertical="center" shrinkToFit="1"/>
    </xf>
    <xf numFmtId="0" fontId="31" fillId="0" borderId="45" xfId="4" applyFont="1" applyBorder="1">
      <alignment vertical="center"/>
    </xf>
    <xf numFmtId="0" fontId="12" fillId="0" borderId="21" xfId="0" applyFont="1" applyBorder="1" applyAlignment="1">
      <alignment horizontal="distributed" vertical="center"/>
    </xf>
    <xf numFmtId="0" fontId="0" fillId="0" borderId="10" xfId="0" applyBorder="1" applyAlignment="1">
      <alignment horizontal="distributed" vertical="center"/>
    </xf>
    <xf numFmtId="0" fontId="0" fillId="0" borderId="10" xfId="0" applyBorder="1" applyAlignment="1">
      <alignment horizontal="center" wrapText="1"/>
    </xf>
    <xf numFmtId="0" fontId="12" fillId="0" borderId="11" xfId="0" applyFont="1" applyBorder="1"/>
    <xf numFmtId="0" fontId="3" fillId="0" borderId="0" xfId="0" applyFont="1" applyAlignment="1">
      <alignment horizontal="center"/>
    </xf>
    <xf numFmtId="0" fontId="1" fillId="0" borderId="30" xfId="0" applyFont="1" applyBorder="1" applyAlignment="1">
      <alignment horizontal="center" vertical="center"/>
    </xf>
    <xf numFmtId="0" fontId="0" fillId="3" borderId="31" xfId="0" applyFill="1" applyBorder="1" applyAlignment="1" applyProtection="1">
      <alignment horizontal="center" vertical="center" wrapText="1"/>
      <protection locked="0"/>
    </xf>
    <xf numFmtId="0" fontId="1" fillId="3" borderId="31" xfId="0" applyFont="1" applyFill="1" applyBorder="1" applyAlignment="1" applyProtection="1">
      <alignment horizontal="center" vertical="center" wrapText="1"/>
      <protection locked="0"/>
    </xf>
    <xf numFmtId="0" fontId="17" fillId="0" borderId="0" xfId="0" applyFont="1"/>
    <xf numFmtId="189" fontId="0" fillId="0" borderId="0" xfId="0" applyNumberFormat="1" applyAlignment="1">
      <alignment horizontal="center" vertical="center"/>
    </xf>
    <xf numFmtId="0" fontId="35" fillId="0" borderId="24" xfId="4" applyFont="1" applyBorder="1" applyAlignment="1">
      <alignment horizontal="left"/>
    </xf>
    <xf numFmtId="0" fontId="29" fillId="0" borderId="5" xfId="4" applyBorder="1" applyAlignment="1">
      <alignment horizontal="center" vertical="center"/>
    </xf>
    <xf numFmtId="0" fontId="31" fillId="0" borderId="4" xfId="4" applyFont="1" applyBorder="1" applyAlignment="1">
      <alignment horizontal="center" vertical="center" wrapText="1"/>
    </xf>
    <xf numFmtId="0" fontId="3" fillId="5" borderId="46" xfId="0" applyFont="1" applyFill="1" applyBorder="1"/>
    <xf numFmtId="0" fontId="0" fillId="0" borderId="1" xfId="0" applyBorder="1"/>
    <xf numFmtId="185" fontId="3" fillId="0" borderId="1" xfId="2" applyNumberFormat="1" applyFont="1" applyFill="1" applyBorder="1" applyAlignment="1" applyProtection="1">
      <alignment horizontal="right" vertical="center"/>
    </xf>
    <xf numFmtId="185" fontId="3" fillId="0" borderId="47" xfId="2" applyNumberFormat="1" applyFont="1" applyFill="1" applyBorder="1" applyAlignment="1" applyProtection="1">
      <alignment horizontal="right" vertical="center"/>
    </xf>
    <xf numFmtId="177" fontId="0" fillId="0" borderId="1" xfId="0" applyNumberFormat="1" applyBorder="1"/>
    <xf numFmtId="0" fontId="1" fillId="6" borderId="2" xfId="0" applyFont="1" applyFill="1" applyBorder="1" applyAlignment="1">
      <alignment horizontal="center" vertical="center"/>
    </xf>
    <xf numFmtId="0" fontId="1" fillId="6" borderId="31" xfId="0" applyFont="1" applyFill="1" applyBorder="1" applyAlignment="1">
      <alignment horizontal="center" vertical="center"/>
    </xf>
    <xf numFmtId="0" fontId="1" fillId="6" borderId="44" xfId="0" applyFont="1" applyFill="1" applyBorder="1" applyAlignment="1">
      <alignment horizontal="center" vertical="center"/>
    </xf>
    <xf numFmtId="0" fontId="1" fillId="6" borderId="1" xfId="0" applyFont="1" applyFill="1" applyBorder="1" applyAlignment="1">
      <alignment horizontal="center" vertical="center"/>
    </xf>
    <xf numFmtId="0" fontId="1" fillId="6" borderId="14" xfId="0" applyFont="1" applyFill="1" applyBorder="1" applyAlignment="1">
      <alignment horizontal="center" vertical="center"/>
    </xf>
    <xf numFmtId="176" fontId="3" fillId="0" borderId="38" xfId="0" applyNumberFormat="1" applyFont="1" applyBorder="1" applyAlignment="1">
      <alignment shrinkToFit="1"/>
    </xf>
    <xf numFmtId="181" fontId="3" fillId="6" borderId="31" xfId="0" applyNumberFormat="1" applyFont="1" applyFill="1" applyBorder="1" applyAlignment="1">
      <alignment shrinkToFit="1"/>
    </xf>
    <xf numFmtId="181" fontId="3" fillId="6" borderId="1" xfId="0" applyNumberFormat="1" applyFont="1" applyFill="1" applyBorder="1" applyAlignment="1">
      <alignment shrinkToFit="1"/>
    </xf>
    <xf numFmtId="176" fontId="3" fillId="6" borderId="31" xfId="0" applyNumberFormat="1" applyFont="1" applyFill="1" applyBorder="1" applyAlignment="1">
      <alignment shrinkToFit="1"/>
    </xf>
    <xf numFmtId="176" fontId="3" fillId="6" borderId="1" xfId="0" applyNumberFormat="1" applyFont="1" applyFill="1" applyBorder="1" applyAlignment="1">
      <alignment shrinkToFit="1"/>
    </xf>
    <xf numFmtId="0" fontId="3" fillId="0" borderId="42" xfId="0" applyFont="1" applyBorder="1"/>
    <xf numFmtId="0" fontId="3" fillId="0" borderId="1" xfId="0" applyFont="1" applyBorder="1" applyAlignment="1">
      <alignment horizontal="center" vertical="center"/>
    </xf>
    <xf numFmtId="189" fontId="36" fillId="6" borderId="38" xfId="0" applyNumberFormat="1" applyFont="1" applyFill="1" applyBorder="1" applyAlignment="1">
      <alignment horizontal="center" vertical="center"/>
    </xf>
    <xf numFmtId="187" fontId="36" fillId="6" borderId="12" xfId="2" applyNumberFormat="1" applyFont="1" applyFill="1" applyBorder="1" applyAlignment="1" applyProtection="1">
      <alignment horizontal="center" vertical="center"/>
    </xf>
    <xf numFmtId="187" fontId="36" fillId="6" borderId="12" xfId="0" applyNumberFormat="1" applyFont="1" applyFill="1" applyBorder="1" applyAlignment="1">
      <alignment horizontal="center" vertical="center"/>
    </xf>
    <xf numFmtId="189" fontId="36" fillId="6" borderId="42" xfId="0" applyNumberFormat="1" applyFont="1" applyFill="1" applyBorder="1" applyAlignment="1">
      <alignment horizontal="center" vertical="center" wrapText="1"/>
    </xf>
    <xf numFmtId="0" fontId="4" fillId="4" borderId="0" xfId="0" applyFont="1" applyFill="1" applyAlignment="1" applyProtection="1">
      <alignment horizontal="center" vertical="center"/>
      <protection locked="0"/>
    </xf>
    <xf numFmtId="0" fontId="4" fillId="0" borderId="50" xfId="0" applyFont="1" applyBorder="1" applyAlignment="1">
      <alignment horizontal="center" vertical="center"/>
    </xf>
    <xf numFmtId="0" fontId="4" fillId="0" borderId="50" xfId="0" applyFont="1" applyBorder="1" applyAlignment="1">
      <alignment vertical="center"/>
    </xf>
    <xf numFmtId="0" fontId="4" fillId="0" borderId="40" xfId="0" applyFont="1" applyBorder="1" applyAlignment="1">
      <alignment vertical="center"/>
    </xf>
    <xf numFmtId="0" fontId="4" fillId="0" borderId="51" xfId="0" applyFont="1" applyBorder="1" applyAlignment="1">
      <alignment vertical="center"/>
    </xf>
    <xf numFmtId="180" fontId="3" fillId="0" borderId="47" xfId="0" applyNumberFormat="1" applyFont="1" applyBorder="1" applyAlignment="1">
      <alignment shrinkToFit="1"/>
    </xf>
    <xf numFmtId="189" fontId="36" fillId="6" borderId="52" xfId="0" applyNumberFormat="1" applyFont="1" applyFill="1" applyBorder="1" applyAlignment="1">
      <alignment horizontal="center" vertical="center"/>
    </xf>
    <xf numFmtId="189" fontId="36" fillId="6" borderId="53" xfId="0" applyNumberFormat="1" applyFont="1" applyFill="1" applyBorder="1" applyAlignment="1">
      <alignment horizontal="center" vertical="center" wrapText="1"/>
    </xf>
    <xf numFmtId="49" fontId="3" fillId="6" borderId="1" xfId="0" applyNumberFormat="1" applyFont="1" applyFill="1" applyBorder="1" applyAlignment="1">
      <alignment shrinkToFit="1"/>
    </xf>
    <xf numFmtId="0" fontId="3" fillId="6" borderId="1" xfId="0" applyFont="1" applyFill="1" applyBorder="1" applyAlignment="1">
      <alignment shrinkToFit="1"/>
    </xf>
    <xf numFmtId="178" fontId="3" fillId="6" borderId="1" xfId="0" applyNumberFormat="1" applyFont="1" applyFill="1" applyBorder="1" applyAlignment="1">
      <alignment shrinkToFit="1"/>
    </xf>
    <xf numFmtId="177" fontId="3" fillId="6" borderId="1" xfId="0" applyNumberFormat="1" applyFont="1" applyFill="1" applyBorder="1" applyAlignment="1">
      <alignment shrinkToFit="1"/>
    </xf>
    <xf numFmtId="0" fontId="37" fillId="0" borderId="0" xfId="4" applyFont="1">
      <alignment vertical="center"/>
    </xf>
    <xf numFmtId="187" fontId="36" fillId="6" borderId="40" xfId="0" applyNumberFormat="1" applyFont="1" applyFill="1" applyBorder="1" applyAlignment="1">
      <alignment horizontal="center" vertical="center"/>
    </xf>
    <xf numFmtId="0" fontId="29" fillId="0" borderId="23" xfId="4" applyBorder="1" applyAlignment="1">
      <alignment horizontal="center" vertical="center"/>
    </xf>
    <xf numFmtId="0" fontId="0" fillId="0" borderId="43" xfId="0" applyBorder="1" applyAlignment="1">
      <alignment horizontal="center" vertical="center"/>
    </xf>
    <xf numFmtId="0" fontId="14" fillId="0" borderId="0" xfId="0" applyFont="1"/>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wrapText="1"/>
    </xf>
    <xf numFmtId="0" fontId="0" fillId="0" borderId="54" xfId="0" applyBorder="1" applyAlignment="1">
      <alignment horizontal="center" vertical="center" wrapText="1"/>
    </xf>
    <xf numFmtId="189" fontId="0" fillId="0" borderId="38" xfId="0" applyNumberFormat="1" applyBorder="1" applyAlignment="1">
      <alignment horizontal="center" vertical="center"/>
    </xf>
    <xf numFmtId="187" fontId="0" fillId="0" borderId="12" xfId="0" applyNumberFormat="1" applyBorder="1" applyAlignment="1">
      <alignment horizontal="center" vertical="center"/>
    </xf>
    <xf numFmtId="187" fontId="0" fillId="0" borderId="40" xfId="0" applyNumberFormat="1" applyBorder="1" applyAlignment="1">
      <alignment horizontal="center" vertical="center"/>
    </xf>
    <xf numFmtId="189" fontId="0" fillId="4" borderId="52" xfId="0" applyNumberFormat="1" applyFill="1" applyBorder="1" applyAlignment="1" applyProtection="1">
      <alignment horizontal="center" vertical="center"/>
      <protection locked="0"/>
    </xf>
    <xf numFmtId="0" fontId="38" fillId="0" borderId="23" xfId="4" applyFont="1" applyBorder="1" applyAlignment="1">
      <alignment horizontal="left" vertical="center"/>
    </xf>
    <xf numFmtId="179" fontId="1" fillId="0" borderId="5" xfId="0" applyNumberFormat="1" applyFont="1" applyBorder="1" applyAlignment="1">
      <alignment horizontal="center" vertical="center"/>
    </xf>
    <xf numFmtId="177" fontId="1" fillId="0" borderId="55" xfId="0" applyNumberFormat="1" applyFont="1" applyBorder="1" applyAlignment="1">
      <alignment horizontal="center" vertical="center"/>
    </xf>
    <xf numFmtId="177" fontId="1" fillId="0" borderId="46" xfId="0" applyNumberFormat="1" applyFont="1" applyBorder="1" applyAlignment="1">
      <alignment horizontal="center" vertical="center"/>
    </xf>
    <xf numFmtId="0" fontId="31" fillId="0" borderId="18" xfId="4" applyFont="1" applyBorder="1" applyAlignment="1">
      <alignment horizontal="center" vertical="center"/>
    </xf>
    <xf numFmtId="179" fontId="1" fillId="0" borderId="19" xfId="0" applyNumberFormat="1" applyFont="1" applyBorder="1" applyAlignment="1">
      <alignment horizontal="center" vertical="center"/>
    </xf>
    <xf numFmtId="0" fontId="0" fillId="0" borderId="7" xfId="0" applyBorder="1" applyAlignment="1">
      <alignment vertical="center"/>
    </xf>
    <xf numFmtId="0" fontId="0" fillId="0" borderId="41" xfId="0" applyBorder="1" applyAlignment="1">
      <alignment vertical="center"/>
    </xf>
    <xf numFmtId="0" fontId="0" fillId="0" borderId="8" xfId="0" applyBorder="1" applyAlignment="1">
      <alignment vertical="center"/>
    </xf>
    <xf numFmtId="0" fontId="0" fillId="0" borderId="0" xfId="0" applyAlignment="1">
      <alignment vertical="center"/>
    </xf>
    <xf numFmtId="0" fontId="0" fillId="3" borderId="1" xfId="0"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29" fillId="0" borderId="0" xfId="4" applyAlignment="1">
      <alignment horizontal="right" vertical="center"/>
    </xf>
    <xf numFmtId="0" fontId="12" fillId="0" borderId="0" xfId="0" applyFont="1" applyAlignment="1">
      <alignment horizontal="distributed" vertical="center"/>
    </xf>
    <xf numFmtId="0" fontId="0" fillId="0" borderId="0" xfId="0" applyAlignment="1">
      <alignment horizontal="distributed" vertical="center"/>
    </xf>
    <xf numFmtId="0" fontId="3" fillId="0" borderId="0" xfId="0" applyFont="1" applyAlignment="1">
      <alignment vertical="center" wrapText="1"/>
    </xf>
    <xf numFmtId="0" fontId="13" fillId="0" borderId="0" xfId="0" applyFont="1" applyAlignment="1">
      <alignment vertical="center"/>
    </xf>
    <xf numFmtId="0" fontId="12" fillId="4" borderId="0" xfId="0" applyFont="1" applyFill="1" applyAlignment="1" applyProtection="1">
      <alignment horizontal="center" vertical="center"/>
      <protection locked="0"/>
    </xf>
    <xf numFmtId="0" fontId="12" fillId="0" borderId="57" xfId="0" applyFont="1" applyBorder="1" applyAlignment="1">
      <alignment horizontal="center" vertical="center" textRotation="255"/>
    </xf>
    <xf numFmtId="0" fontId="0" fillId="0" borderId="1" xfId="0" applyBorder="1" applyAlignment="1">
      <alignment horizontal="center" vertical="center" textRotation="255"/>
    </xf>
    <xf numFmtId="0" fontId="0" fillId="0" borderId="0" xfId="0" applyAlignment="1">
      <alignment horizontal="center" vertical="center" textRotation="255"/>
    </xf>
    <xf numFmtId="178" fontId="12" fillId="0" borderId="0" xfId="0" applyNumberFormat="1" applyFont="1" applyAlignment="1">
      <alignment horizontal="center" vertical="center"/>
    </xf>
    <xf numFmtId="0" fontId="0" fillId="0" borderId="0" xfId="0" applyAlignment="1">
      <alignment vertical="center" wrapText="1"/>
    </xf>
    <xf numFmtId="0" fontId="0" fillId="0" borderId="0" xfId="0" applyAlignment="1">
      <alignment horizontal="distributed" vertical="center" wrapText="1"/>
    </xf>
    <xf numFmtId="0" fontId="12" fillId="0" borderId="0" xfId="0" applyFont="1" applyAlignment="1">
      <alignment vertical="center" wrapText="1"/>
    </xf>
    <xf numFmtId="0" fontId="0" fillId="0" borderId="0" xfId="0" applyAlignment="1">
      <alignment horizontal="left" vertical="center" shrinkToFit="1"/>
    </xf>
    <xf numFmtId="0" fontId="12" fillId="0" borderId="0" xfId="0" applyFont="1"/>
    <xf numFmtId="38" fontId="29" fillId="0" borderId="0" xfId="2" applyFont="1" applyFill="1" applyBorder="1" applyAlignment="1" applyProtection="1">
      <alignment vertical="center"/>
    </xf>
    <xf numFmtId="0" fontId="39" fillId="0" borderId="0" xfId="0" applyFont="1" applyAlignment="1">
      <alignment vertical="top"/>
    </xf>
    <xf numFmtId="0" fontId="0" fillId="0" borderId="0" xfId="0" applyAlignment="1">
      <alignment vertical="top"/>
    </xf>
    <xf numFmtId="0" fontId="17" fillId="0" borderId="0" xfId="0" applyFont="1" applyAlignment="1">
      <alignment vertical="top"/>
    </xf>
    <xf numFmtId="0" fontId="17" fillId="0" borderId="0" xfId="0" applyFont="1" applyAlignment="1">
      <alignment vertical="top" wrapText="1"/>
    </xf>
    <xf numFmtId="0" fontId="0" fillId="0" borderId="0" xfId="0" applyAlignment="1">
      <alignment vertical="top" wrapText="1"/>
    </xf>
    <xf numFmtId="177" fontId="3" fillId="3" borderId="21" xfId="0" applyNumberFormat="1" applyFont="1" applyFill="1" applyBorder="1" applyAlignment="1" applyProtection="1">
      <alignment shrinkToFit="1"/>
      <protection locked="0"/>
    </xf>
    <xf numFmtId="0" fontId="3" fillId="3" borderId="58" xfId="0" applyFont="1" applyFill="1" applyBorder="1" applyAlignment="1" applyProtection="1">
      <alignment shrinkToFit="1"/>
      <protection locked="0"/>
    </xf>
    <xf numFmtId="0" fontId="3" fillId="3" borderId="12" xfId="0" applyFont="1" applyFill="1" applyBorder="1" applyAlignment="1" applyProtection="1">
      <alignment shrinkToFit="1"/>
      <protection locked="0"/>
    </xf>
    <xf numFmtId="49" fontId="3" fillId="6" borderId="12" xfId="0" applyNumberFormat="1" applyFont="1" applyFill="1" applyBorder="1" applyAlignment="1">
      <alignment shrinkToFit="1"/>
    </xf>
    <xf numFmtId="0" fontId="3" fillId="6" borderId="12" xfId="0" applyFont="1" applyFill="1" applyBorder="1" applyAlignment="1">
      <alignment shrinkToFit="1"/>
    </xf>
    <xf numFmtId="178" fontId="3" fillId="6" borderId="12" xfId="0" applyNumberFormat="1" applyFont="1" applyFill="1" applyBorder="1" applyAlignment="1">
      <alignment shrinkToFit="1"/>
    </xf>
    <xf numFmtId="177" fontId="3" fillId="6" borderId="12" xfId="0" applyNumberFormat="1" applyFont="1" applyFill="1" applyBorder="1" applyAlignment="1">
      <alignment shrinkToFit="1"/>
    </xf>
    <xf numFmtId="181" fontId="3" fillId="6" borderId="12" xfId="0" applyNumberFormat="1" applyFont="1" applyFill="1" applyBorder="1" applyAlignment="1">
      <alignment shrinkToFit="1"/>
    </xf>
    <xf numFmtId="180" fontId="3" fillId="0" borderId="12" xfId="0" applyNumberFormat="1" applyFont="1" applyBorder="1" applyAlignment="1">
      <alignment shrinkToFit="1"/>
    </xf>
    <xf numFmtId="185" fontId="3" fillId="0" borderId="12" xfId="2" applyNumberFormat="1" applyFont="1" applyFill="1" applyBorder="1" applyAlignment="1" applyProtection="1">
      <alignment horizontal="right" vertical="center"/>
    </xf>
    <xf numFmtId="176" fontId="3" fillId="6" borderId="12" xfId="0" applyNumberFormat="1" applyFont="1" applyFill="1" applyBorder="1" applyAlignment="1">
      <alignment shrinkToFit="1"/>
    </xf>
    <xf numFmtId="176" fontId="3" fillId="0" borderId="12" xfId="0" applyNumberFormat="1" applyFont="1" applyBorder="1" applyAlignment="1">
      <alignment shrinkToFit="1"/>
    </xf>
    <xf numFmtId="177" fontId="3" fillId="3" borderId="59" xfId="0" applyNumberFormat="1" applyFont="1" applyFill="1" applyBorder="1" applyAlignment="1" applyProtection="1">
      <alignment shrinkToFit="1"/>
      <protection locked="0"/>
    </xf>
    <xf numFmtId="178" fontId="3" fillId="3" borderId="1" xfId="0" applyNumberFormat="1" applyFont="1" applyFill="1" applyBorder="1" applyAlignment="1" applyProtection="1">
      <alignment shrinkToFit="1"/>
      <protection locked="0"/>
    </xf>
    <xf numFmtId="178" fontId="3" fillId="3" borderId="12" xfId="0" applyNumberFormat="1" applyFont="1" applyFill="1" applyBorder="1" applyAlignment="1" applyProtection="1">
      <alignment shrinkToFit="1"/>
      <protection locked="0"/>
    </xf>
    <xf numFmtId="0" fontId="5" fillId="7" borderId="1" xfId="0" applyFont="1" applyFill="1" applyBorder="1" applyAlignment="1">
      <alignment vertical="center" wrapText="1"/>
    </xf>
    <xf numFmtId="38" fontId="3" fillId="0" borderId="0" xfId="2" applyFont="1" applyFill="1" applyProtection="1"/>
    <xf numFmtId="0" fontId="16" fillId="0" borderId="9" xfId="0" applyFont="1" applyBorder="1" applyAlignment="1">
      <alignment horizontal="left" vertical="center"/>
    </xf>
    <xf numFmtId="0" fontId="16" fillId="0" borderId="42" xfId="0" applyFont="1" applyBorder="1" applyAlignment="1">
      <alignment horizontal="left" vertical="center"/>
    </xf>
    <xf numFmtId="0" fontId="35" fillId="0" borderId="0" xfId="4" applyFont="1">
      <alignment vertical="center"/>
    </xf>
    <xf numFmtId="0" fontId="16" fillId="0" borderId="0" xfId="0" applyFont="1" applyAlignment="1">
      <alignment horizontal="left" vertical="center"/>
    </xf>
    <xf numFmtId="0" fontId="4" fillId="0" borderId="0" xfId="0" applyFont="1" applyAlignment="1">
      <alignment horizontal="center" vertical="center"/>
    </xf>
    <xf numFmtId="0" fontId="40" fillId="4" borderId="38" xfId="0" applyFont="1" applyFill="1" applyBorder="1" applyAlignment="1" applyProtection="1">
      <alignment horizontal="center" vertical="center" wrapText="1"/>
      <protection locked="0"/>
    </xf>
    <xf numFmtId="0" fontId="40" fillId="4" borderId="60" xfId="0" applyFont="1" applyFill="1" applyBorder="1" applyAlignment="1" applyProtection="1">
      <alignment horizontal="center" vertical="center" wrapText="1"/>
      <protection locked="0"/>
    </xf>
    <xf numFmtId="0" fontId="40" fillId="4" borderId="61" xfId="0" applyFont="1" applyFill="1" applyBorder="1" applyAlignment="1" applyProtection="1">
      <alignment horizontal="center" vertical="center" wrapText="1"/>
      <protection locked="0"/>
    </xf>
    <xf numFmtId="0" fontId="40" fillId="0" borderId="0" xfId="0" applyFont="1" applyAlignment="1">
      <alignment horizontal="left" vertical="center" wrapText="1"/>
    </xf>
    <xf numFmtId="0" fontId="40" fillId="4" borderId="62" xfId="0" applyFont="1" applyFill="1" applyBorder="1" applyAlignment="1" applyProtection="1">
      <alignment horizontal="left" vertical="center" wrapText="1"/>
      <protection locked="0"/>
    </xf>
    <xf numFmtId="0" fontId="40" fillId="0" borderId="51" xfId="0" applyFont="1" applyBorder="1" applyAlignment="1">
      <alignment horizontal="left" vertical="center" wrapText="1"/>
    </xf>
    <xf numFmtId="0" fontId="40" fillId="4" borderId="44" xfId="0" applyFont="1" applyFill="1" applyBorder="1" applyAlignment="1" applyProtection="1">
      <alignment horizontal="center" vertical="center" wrapText="1"/>
      <protection locked="0"/>
    </xf>
    <xf numFmtId="0" fontId="40" fillId="4" borderId="47" xfId="0" applyFont="1" applyFill="1" applyBorder="1" applyAlignment="1" applyProtection="1">
      <alignment horizontal="center" vertical="center" wrapText="1"/>
      <protection locked="0"/>
    </xf>
    <xf numFmtId="0" fontId="40" fillId="0" borderId="63" xfId="0" applyFont="1" applyBorder="1" applyAlignment="1">
      <alignment horizontal="left" vertical="center" wrapText="1"/>
    </xf>
    <xf numFmtId="0" fontId="40" fillId="0" borderId="64" xfId="0" applyFont="1" applyBorder="1" applyAlignment="1">
      <alignment horizontal="left" vertical="center" wrapText="1"/>
    </xf>
    <xf numFmtId="0" fontId="40" fillId="4" borderId="65" xfId="0" applyFont="1" applyFill="1" applyBorder="1" applyAlignment="1" applyProtection="1">
      <alignment horizontal="center" vertical="center" wrapText="1"/>
      <protection locked="0"/>
    </xf>
    <xf numFmtId="0" fontId="40" fillId="4" borderId="13" xfId="0" applyFont="1" applyFill="1" applyBorder="1" applyAlignment="1" applyProtection="1">
      <alignment horizontal="center" vertical="center" wrapText="1"/>
      <protection locked="0"/>
    </xf>
    <xf numFmtId="0" fontId="40" fillId="0" borderId="24" xfId="0" applyFont="1" applyBorder="1" applyAlignment="1">
      <alignment horizontal="left" vertical="center" wrapText="1"/>
    </xf>
    <xf numFmtId="0" fontId="40" fillId="4" borderId="66" xfId="0" applyFont="1" applyFill="1" applyBorder="1" applyAlignment="1" applyProtection="1">
      <alignment horizontal="left" vertical="center" wrapText="1"/>
      <protection locked="0"/>
    </xf>
    <xf numFmtId="0" fontId="40" fillId="0" borderId="67" xfId="0" applyFont="1" applyBorder="1" applyAlignment="1">
      <alignment horizontal="left" vertical="center" wrapText="1"/>
    </xf>
    <xf numFmtId="0" fontId="29" fillId="0" borderId="0" xfId="4" applyAlignment="1">
      <alignment vertical="center" wrapText="1"/>
    </xf>
    <xf numFmtId="0" fontId="5" fillId="4" borderId="68" xfId="0" applyFont="1" applyFill="1" applyBorder="1" applyProtection="1">
      <protection locked="0"/>
    </xf>
    <xf numFmtId="0" fontId="5" fillId="4" borderId="5" xfId="0" applyFont="1" applyFill="1" applyBorder="1" applyProtection="1">
      <protection locked="0"/>
    </xf>
    <xf numFmtId="0" fontId="5" fillId="4" borderId="20" xfId="0" applyFont="1" applyFill="1" applyBorder="1" applyProtection="1">
      <protection locked="0"/>
    </xf>
    <xf numFmtId="0" fontId="42" fillId="0" borderId="0" xfId="0" applyFont="1"/>
    <xf numFmtId="0" fontId="43" fillId="0" borderId="0" xfId="0" applyFont="1" applyAlignment="1">
      <alignment horizontal="right"/>
    </xf>
    <xf numFmtId="0" fontId="40" fillId="0" borderId="0" xfId="0" applyFont="1" applyAlignment="1">
      <alignment vertical="top"/>
    </xf>
    <xf numFmtId="0" fontId="40" fillId="0" borderId="0" xfId="0" applyFont="1" applyAlignment="1">
      <alignment horizontal="right"/>
    </xf>
    <xf numFmtId="0" fontId="40" fillId="0" borderId="0" xfId="0" applyFont="1"/>
    <xf numFmtId="0" fontId="40" fillId="0" borderId="16" xfId="0" applyFont="1" applyBorder="1" applyAlignment="1">
      <alignment horizontal="left" vertical="center" wrapText="1"/>
    </xf>
    <xf numFmtId="0" fontId="40" fillId="4" borderId="6" xfId="0" applyFont="1" applyFill="1" applyBorder="1" applyAlignment="1" applyProtection="1">
      <alignment horizontal="left" vertical="center" wrapText="1"/>
      <protection locked="0"/>
    </xf>
    <xf numFmtId="0" fontId="18" fillId="0" borderId="0" xfId="0" applyFont="1" applyAlignment="1">
      <alignment horizontal="left" vertical="top" wrapText="1"/>
    </xf>
    <xf numFmtId="0" fontId="48" fillId="0" borderId="0" xfId="0" applyFont="1"/>
    <xf numFmtId="186" fontId="0" fillId="0" borderId="42" xfId="0" applyNumberFormat="1" applyBorder="1" applyAlignment="1">
      <alignment horizontal="center" vertical="center" wrapText="1"/>
    </xf>
    <xf numFmtId="186" fontId="0" fillId="4" borderId="53" xfId="0" applyNumberFormat="1" applyFill="1" applyBorder="1" applyAlignment="1" applyProtection="1">
      <alignment horizontal="center" vertical="center" wrapText="1"/>
      <protection locked="0"/>
    </xf>
    <xf numFmtId="58" fontId="12" fillId="0" borderId="0" xfId="0" applyNumberFormat="1" applyFont="1" applyAlignment="1">
      <alignment horizontal="right" vertical="center"/>
    </xf>
    <xf numFmtId="0" fontId="3" fillId="6" borderId="21" xfId="0" applyFont="1" applyFill="1" applyBorder="1" applyAlignment="1">
      <alignment horizontal="center" vertical="center" wrapText="1"/>
    </xf>
    <xf numFmtId="0" fontId="3" fillId="6" borderId="48" xfId="0" applyFont="1" applyFill="1" applyBorder="1" applyAlignment="1">
      <alignment horizontal="center" vertical="center" wrapText="1"/>
    </xf>
    <xf numFmtId="184" fontId="29" fillId="4" borderId="36" xfId="4" applyNumberFormat="1" applyFill="1" applyBorder="1" applyAlignment="1" applyProtection="1">
      <alignment horizontal="center" vertical="center" shrinkToFit="1"/>
      <protection locked="0"/>
    </xf>
    <xf numFmtId="184" fontId="29" fillId="4" borderId="37" xfId="4" applyNumberFormat="1" applyFill="1" applyBorder="1" applyAlignment="1" applyProtection="1">
      <alignment horizontal="center" vertical="center" shrinkToFit="1"/>
      <protection locked="0"/>
    </xf>
    <xf numFmtId="184" fontId="29" fillId="4" borderId="38" xfId="4" applyNumberFormat="1" applyFill="1" applyBorder="1" applyAlignment="1" applyProtection="1">
      <alignment horizontal="center" vertical="center" shrinkToFit="1"/>
      <protection locked="0"/>
    </xf>
    <xf numFmtId="184" fontId="1" fillId="0" borderId="56" xfId="0" applyNumberFormat="1" applyFont="1" applyBorder="1" applyAlignment="1">
      <alignment horizontal="center" vertical="center" shrinkToFit="1"/>
    </xf>
    <xf numFmtId="184" fontId="29" fillId="4" borderId="39" xfId="4" applyNumberFormat="1" applyFill="1" applyBorder="1" applyAlignment="1" applyProtection="1">
      <alignment horizontal="center" vertical="center" shrinkToFit="1"/>
      <protection locked="0"/>
    </xf>
    <xf numFmtId="184" fontId="29" fillId="4" borderId="4" xfId="4" applyNumberFormat="1" applyFill="1" applyBorder="1" applyAlignment="1" applyProtection="1">
      <alignment horizontal="center" vertical="center" shrinkToFit="1"/>
      <protection locked="0"/>
    </xf>
    <xf numFmtId="184" fontId="29" fillId="4" borderId="1" xfId="4" applyNumberFormat="1" applyFill="1" applyBorder="1" applyAlignment="1" applyProtection="1">
      <alignment horizontal="center" vertical="center" shrinkToFit="1"/>
      <protection locked="0"/>
    </xf>
    <xf numFmtId="184" fontId="1" fillId="0" borderId="5" xfId="0" applyNumberFormat="1" applyFont="1" applyBorder="1" applyAlignment="1">
      <alignment horizontal="center" vertical="center" shrinkToFit="1"/>
    </xf>
    <xf numFmtId="184" fontId="29" fillId="4" borderId="10" xfId="4" applyNumberFormat="1" applyFill="1" applyBorder="1" applyAlignment="1" applyProtection="1">
      <alignment horizontal="center" vertical="center" shrinkToFit="1"/>
      <protection locked="0"/>
    </xf>
    <xf numFmtId="182" fontId="29" fillId="0" borderId="28" xfId="4" applyNumberFormat="1" applyBorder="1" applyAlignment="1">
      <alignment horizontal="center" vertical="center" shrinkToFit="1"/>
    </xf>
    <xf numFmtId="182" fontId="29" fillId="0" borderId="13" xfId="4" applyNumberFormat="1" applyBorder="1" applyAlignment="1">
      <alignment horizontal="center" vertical="center" shrinkToFit="1"/>
    </xf>
    <xf numFmtId="182" fontId="29" fillId="0" borderId="29" xfId="4" applyNumberFormat="1" applyBorder="1" applyAlignment="1">
      <alignment horizontal="center" vertical="center" shrinkToFit="1"/>
    </xf>
    <xf numFmtId="182" fontId="29" fillId="0" borderId="40" xfId="4" applyNumberFormat="1" applyBorder="1" applyAlignment="1">
      <alignment horizontal="center" vertical="center" shrinkToFit="1"/>
    </xf>
    <xf numFmtId="187" fontId="29" fillId="0" borderId="34" xfId="4" applyNumberFormat="1" applyBorder="1" applyAlignment="1">
      <alignment horizontal="center" vertical="center" shrinkToFit="1"/>
    </xf>
    <xf numFmtId="0" fontId="33" fillId="0" borderId="43" xfId="4" applyFont="1" applyBorder="1" applyAlignment="1">
      <alignment horizontal="center" vertical="center" wrapText="1"/>
    </xf>
    <xf numFmtId="0" fontId="41" fillId="0" borderId="14" xfId="0" applyFont="1" applyBorder="1" applyAlignment="1">
      <alignment horizontal="center" vertical="center" wrapText="1"/>
    </xf>
    <xf numFmtId="0" fontId="5" fillId="2" borderId="35" xfId="0" applyFont="1" applyFill="1" applyBorder="1" applyAlignment="1">
      <alignment vertical="center" shrinkToFit="1"/>
    </xf>
    <xf numFmtId="0" fontId="1" fillId="6" borderId="37" xfId="0" applyFont="1" applyFill="1" applyBorder="1" applyAlignment="1">
      <alignment horizontal="center" vertical="center"/>
    </xf>
    <xf numFmtId="0" fontId="1" fillId="6" borderId="91" xfId="0" applyFont="1" applyFill="1" applyBorder="1" applyAlignment="1">
      <alignment horizontal="center" vertical="center"/>
    </xf>
    <xf numFmtId="0" fontId="1" fillId="6" borderId="39" xfId="0" applyFont="1" applyFill="1" applyBorder="1" applyAlignment="1">
      <alignment horizontal="center" vertical="center"/>
    </xf>
    <xf numFmtId="0" fontId="45" fillId="0" borderId="42" xfId="0" applyFont="1" applyBorder="1" applyAlignment="1">
      <alignment horizontal="left" vertical="center"/>
    </xf>
    <xf numFmtId="0" fontId="45" fillId="0" borderId="0" xfId="0" applyFont="1" applyAlignment="1">
      <alignment horizontal="left" vertical="center"/>
    </xf>
    <xf numFmtId="0" fontId="3" fillId="0" borderId="12" xfId="0" applyFont="1" applyBorder="1" applyAlignment="1">
      <alignment horizontal="center" vertical="center" wrapText="1"/>
    </xf>
    <xf numFmtId="0" fontId="3" fillId="0" borderId="0" xfId="0" applyFont="1" applyAlignment="1">
      <alignment horizontal="center" vertical="center"/>
    </xf>
    <xf numFmtId="0" fontId="29" fillId="0" borderId="18" xfId="4" applyBorder="1" applyAlignment="1">
      <alignment horizontal="center" vertical="center"/>
    </xf>
    <xf numFmtId="0" fontId="0" fillId="0" borderId="19" xfId="0" applyBorder="1" applyAlignment="1">
      <alignment horizontal="center" vertical="center"/>
    </xf>
    <xf numFmtId="179" fontId="0" fillId="0" borderId="86" xfId="0" applyNumberFormat="1" applyBorder="1" applyAlignment="1">
      <alignment horizontal="center" vertical="center" wrapText="1"/>
    </xf>
    <xf numFmtId="0" fontId="46" fillId="0" borderId="0" xfId="4" applyFont="1">
      <alignment vertical="center"/>
    </xf>
    <xf numFmtId="0" fontId="0" fillId="0" borderId="36" xfId="0" applyBorder="1" applyAlignment="1">
      <alignment horizontal="center" vertical="center" shrinkToFit="1"/>
    </xf>
    <xf numFmtId="0" fontId="0" fillId="0" borderId="49" xfId="0" applyBorder="1" applyAlignment="1">
      <alignment horizontal="center" vertical="center" shrinkToFit="1"/>
    </xf>
    <xf numFmtId="0" fontId="0" fillId="0" borderId="27" xfId="0" applyBorder="1" applyAlignment="1">
      <alignment horizontal="center" vertical="center" shrinkToFit="1"/>
    </xf>
    <xf numFmtId="0" fontId="52" fillId="0" borderId="14" xfId="0" applyFont="1" applyBorder="1" applyAlignment="1">
      <alignment horizontal="center" vertical="center" wrapText="1"/>
    </xf>
    <xf numFmtId="177" fontId="1" fillId="0" borderId="104" xfId="0" applyNumberFormat="1" applyFont="1" applyBorder="1" applyAlignment="1">
      <alignment horizontal="center" vertical="center"/>
    </xf>
    <xf numFmtId="0" fontId="5" fillId="0" borderId="44" xfId="0" applyFont="1" applyBorder="1" applyAlignment="1">
      <alignment horizontal="center" vertical="center" wrapText="1"/>
    </xf>
    <xf numFmtId="0" fontId="5" fillId="0" borderId="11" xfId="0" applyFont="1" applyBorder="1" applyAlignment="1">
      <alignment horizontal="center" vertical="center" shrinkToFit="1"/>
    </xf>
    <xf numFmtId="0" fontId="10" fillId="0" borderId="44" xfId="0" applyFont="1" applyBorder="1" applyAlignment="1">
      <alignment horizontal="center" vertical="center"/>
    </xf>
    <xf numFmtId="0" fontId="10" fillId="0" borderId="12" xfId="0" applyFont="1" applyBorder="1" applyAlignment="1">
      <alignment horizontal="center" vertical="center"/>
    </xf>
    <xf numFmtId="0" fontId="10" fillId="0" borderId="12" xfId="0" applyFont="1" applyBorder="1" applyAlignment="1">
      <alignment horizontal="center" vertical="center" wrapText="1"/>
    </xf>
    <xf numFmtId="0" fontId="3" fillId="0" borderId="11" xfId="0" applyFont="1" applyBorder="1"/>
    <xf numFmtId="0" fontId="3" fillId="0" borderId="22" xfId="0" applyFont="1" applyBorder="1"/>
    <xf numFmtId="38" fontId="3" fillId="0" borderId="22" xfId="2" applyFont="1" applyFill="1" applyBorder="1" applyProtection="1"/>
    <xf numFmtId="0" fontId="41" fillId="5" borderId="10" xfId="0" applyFont="1" applyFill="1" applyBorder="1" applyAlignment="1">
      <alignment wrapText="1"/>
    </xf>
    <xf numFmtId="0" fontId="5" fillId="5" borderId="1" xfId="0" applyFont="1" applyFill="1" applyBorder="1" applyAlignment="1">
      <alignment vertical="center" wrapText="1"/>
    </xf>
    <xf numFmtId="0" fontId="5" fillId="5" borderId="44" xfId="0" applyFont="1" applyFill="1" applyBorder="1" applyAlignment="1">
      <alignment vertical="center"/>
    </xf>
    <xf numFmtId="177" fontId="1" fillId="5" borderId="21" xfId="0" applyNumberFormat="1" applyFont="1" applyFill="1" applyBorder="1" applyAlignment="1">
      <alignment horizontal="right" vertical="center"/>
    </xf>
    <xf numFmtId="177" fontId="1" fillId="5" borderId="10" xfId="0" applyNumberFormat="1" applyFont="1" applyFill="1" applyBorder="1" applyAlignment="1">
      <alignment horizontal="left" vertical="center"/>
    </xf>
    <xf numFmtId="0" fontId="29" fillId="0" borderId="46" xfId="4" applyBorder="1" applyAlignment="1">
      <alignment horizontal="center" vertical="center"/>
    </xf>
    <xf numFmtId="0" fontId="5" fillId="0" borderId="3" xfId="0" applyFont="1" applyBorder="1" applyAlignment="1">
      <alignment horizontal="center" vertical="center"/>
    </xf>
    <xf numFmtId="0" fontId="5" fillId="0" borderId="20" xfId="0" applyFont="1" applyBorder="1" applyAlignment="1">
      <alignment horizontal="center" vertical="center"/>
    </xf>
    <xf numFmtId="0" fontId="1" fillId="0" borderId="36" xfId="0" applyFont="1" applyBorder="1" applyAlignment="1">
      <alignment horizontal="center" vertical="center"/>
    </xf>
    <xf numFmtId="0" fontId="1" fillId="0" borderId="42" xfId="0" applyFont="1" applyBorder="1" applyAlignment="1">
      <alignment horizontal="center" vertical="center"/>
    </xf>
    <xf numFmtId="0" fontId="1" fillId="0" borderId="76" xfId="0" applyFont="1" applyBorder="1" applyAlignment="1">
      <alignment horizontal="center" vertical="center"/>
    </xf>
    <xf numFmtId="0" fontId="1" fillId="0" borderId="23" xfId="0" applyFont="1" applyBorder="1" applyAlignment="1">
      <alignment horizontal="center" vertical="center"/>
    </xf>
    <xf numFmtId="0" fontId="1" fillId="0" borderId="0" xfId="0" applyFont="1" applyAlignment="1">
      <alignment horizontal="center" vertical="center"/>
    </xf>
    <xf numFmtId="0" fontId="1" fillId="0" borderId="51" xfId="0" applyFont="1" applyBorder="1" applyAlignment="1">
      <alignment horizontal="center" vertical="center"/>
    </xf>
    <xf numFmtId="0" fontId="1" fillId="0" borderId="28" xfId="0" applyFont="1" applyBorder="1" applyAlignment="1">
      <alignment horizontal="center" vertical="center"/>
    </xf>
    <xf numFmtId="0" fontId="1" fillId="0" borderId="24" xfId="0" applyFont="1" applyBorder="1" applyAlignment="1">
      <alignment horizontal="center" vertical="center"/>
    </xf>
    <xf numFmtId="0" fontId="1" fillId="0" borderId="67" xfId="0" applyFont="1" applyBorder="1" applyAlignment="1">
      <alignment horizontal="center" vertical="center"/>
    </xf>
    <xf numFmtId="0" fontId="14" fillId="0" borderId="0" xfId="0" applyFont="1" applyAlignment="1">
      <alignment horizontal="left" vertical="center"/>
    </xf>
    <xf numFmtId="0" fontId="14" fillId="0" borderId="24" xfId="0" applyFont="1" applyBorder="1" applyAlignment="1">
      <alignment horizontal="left" vertical="center"/>
    </xf>
    <xf numFmtId="183" fontId="0" fillId="0" borderId="77" xfId="0" applyNumberFormat="1" applyBorder="1" applyAlignment="1">
      <alignment horizontal="center" vertical="center" shrinkToFit="1"/>
    </xf>
    <xf numFmtId="183" fontId="0" fillId="0" borderId="78" xfId="0" applyNumberFormat="1" applyBorder="1" applyAlignment="1">
      <alignment horizontal="center" vertical="center" shrinkToFit="1"/>
    </xf>
    <xf numFmtId="186" fontId="0" fillId="0" borderId="79" xfId="0" applyNumberFormat="1" applyBorder="1" applyAlignment="1">
      <alignment horizontal="center" vertical="center"/>
    </xf>
    <xf numFmtId="186" fontId="0" fillId="0" borderId="78" xfId="0" applyNumberFormat="1" applyBorder="1" applyAlignment="1">
      <alignment horizontal="center" vertical="center"/>
    </xf>
    <xf numFmtId="0" fontId="0" fillId="0" borderId="62" xfId="0" applyBorder="1" applyAlignment="1">
      <alignment horizontal="center" vertical="center" shrinkToFit="1"/>
    </xf>
    <xf numFmtId="0" fontId="0" fillId="0" borderId="64" xfId="0" applyBorder="1" applyAlignment="1">
      <alignment horizontal="center" vertical="center" shrinkToFit="1"/>
    </xf>
    <xf numFmtId="186" fontId="0" fillId="4" borderId="80" xfId="0" applyNumberFormat="1" applyFill="1" applyBorder="1" applyAlignment="1" applyProtection="1">
      <alignment horizontal="center" vertical="center"/>
      <protection locked="0"/>
    </xf>
    <xf numFmtId="186" fontId="0" fillId="4" borderId="64" xfId="0" applyNumberFormat="1" applyFill="1" applyBorder="1" applyAlignment="1" applyProtection="1">
      <alignment horizontal="center" vertical="center"/>
      <protection locked="0"/>
    </xf>
    <xf numFmtId="0" fontId="0" fillId="0" borderId="50" xfId="0" applyBorder="1" applyAlignment="1">
      <alignment horizontal="center" vertical="center" shrinkToFit="1"/>
    </xf>
    <xf numFmtId="0" fontId="0" fillId="0" borderId="40" xfId="0" applyBorder="1" applyAlignment="1">
      <alignment horizontal="center" vertical="center" shrinkToFit="1"/>
    </xf>
    <xf numFmtId="187" fontId="0" fillId="0" borderId="27" xfId="0" applyNumberFormat="1" applyBorder="1" applyAlignment="1">
      <alignment horizontal="center" vertical="center"/>
    </xf>
    <xf numFmtId="187" fontId="0" fillId="0" borderId="40" xfId="0" applyNumberFormat="1" applyBorder="1" applyAlignment="1">
      <alignment horizontal="center" vertical="center"/>
    </xf>
    <xf numFmtId="0" fontId="0" fillId="0" borderId="36" xfId="0" applyBorder="1" applyAlignment="1">
      <alignment horizontal="center" vertical="center"/>
    </xf>
    <xf numFmtId="0" fontId="0" fillId="0" borderId="42" xfId="0" applyBorder="1" applyAlignment="1">
      <alignment horizontal="center" vertical="center"/>
    </xf>
    <xf numFmtId="0" fontId="0" fillId="0" borderId="76" xfId="0" applyBorder="1" applyAlignment="1">
      <alignment horizontal="center" vertical="center"/>
    </xf>
    <xf numFmtId="0" fontId="0" fillId="0" borderId="23" xfId="0" applyBorder="1" applyAlignment="1">
      <alignment horizontal="center" vertical="center"/>
    </xf>
    <xf numFmtId="0" fontId="0" fillId="0" borderId="0" xfId="0" applyAlignment="1">
      <alignment horizontal="center" vertical="center"/>
    </xf>
    <xf numFmtId="0" fontId="0" fillId="0" borderId="51" xfId="0" applyBorder="1" applyAlignment="1">
      <alignment horizontal="center" vertical="center"/>
    </xf>
    <xf numFmtId="0" fontId="0" fillId="0" borderId="28" xfId="0" applyBorder="1" applyAlignment="1">
      <alignment horizontal="center" vertical="center"/>
    </xf>
    <xf numFmtId="0" fontId="0" fillId="0" borderId="24" xfId="0" applyBorder="1" applyAlignment="1">
      <alignment horizontal="center" vertical="center"/>
    </xf>
    <xf numFmtId="0" fontId="0" fillId="0" borderId="67" xfId="0" applyBorder="1" applyAlignment="1">
      <alignment horizontal="center" vertical="center"/>
    </xf>
    <xf numFmtId="183" fontId="0" fillId="0" borderId="81" xfId="0" applyNumberFormat="1" applyBorder="1" applyAlignment="1">
      <alignment horizontal="center" vertical="center" shrinkToFit="1"/>
    </xf>
    <xf numFmtId="189" fontId="36" fillId="6" borderId="79" xfId="0" applyNumberFormat="1" applyFont="1" applyFill="1" applyBorder="1" applyAlignment="1">
      <alignment horizontal="center"/>
    </xf>
    <xf numFmtId="189" fontId="36" fillId="6" borderId="78" xfId="0" applyNumberFormat="1" applyFont="1" applyFill="1" applyBorder="1" applyAlignment="1">
      <alignment horizontal="center"/>
    </xf>
    <xf numFmtId="189" fontId="36" fillId="6" borderId="80" xfId="0" applyNumberFormat="1" applyFont="1" applyFill="1" applyBorder="1" applyAlignment="1">
      <alignment horizontal="center" vertical="center"/>
    </xf>
    <xf numFmtId="189" fontId="36" fillId="6" borderId="64" xfId="0" applyNumberFormat="1" applyFont="1" applyFill="1" applyBorder="1" applyAlignment="1">
      <alignment horizontal="center" vertical="center"/>
    </xf>
    <xf numFmtId="187" fontId="36" fillId="6" borderId="27" xfId="0" applyNumberFormat="1" applyFont="1" applyFill="1" applyBorder="1" applyAlignment="1">
      <alignment horizontal="center" vertical="center"/>
    </xf>
    <xf numFmtId="187" fontId="36" fillId="6" borderId="40" xfId="0" applyNumberFormat="1" applyFont="1" applyFill="1" applyBorder="1" applyAlignment="1">
      <alignment horizontal="center" vertical="center"/>
    </xf>
    <xf numFmtId="0" fontId="1" fillId="0" borderId="28" xfId="0" applyFont="1" applyBorder="1" applyAlignment="1">
      <alignment horizontal="center" vertical="center" wrapText="1"/>
    </xf>
    <xf numFmtId="0" fontId="1" fillId="0" borderId="67" xfId="0" applyFont="1" applyBorder="1" applyAlignment="1">
      <alignment horizontal="center" vertical="center" wrapText="1"/>
    </xf>
    <xf numFmtId="0" fontId="10" fillId="0" borderId="43" xfId="0" applyFont="1" applyBorder="1" applyAlignment="1">
      <alignment horizontal="center" wrapText="1"/>
    </xf>
    <xf numFmtId="0" fontId="10" fillId="0" borderId="54" xfId="0" applyFont="1" applyBorder="1" applyAlignment="1">
      <alignment horizontal="center" wrapText="1"/>
    </xf>
    <xf numFmtId="0" fontId="3" fillId="0" borderId="48" xfId="0" applyFont="1" applyBorder="1" applyAlignment="1">
      <alignment horizontal="center" vertical="center" wrapText="1"/>
    </xf>
    <xf numFmtId="0" fontId="3" fillId="0" borderId="73"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8" xfId="0" applyFont="1" applyBorder="1" applyAlignment="1">
      <alignment horizontal="center" vertical="center" wrapText="1"/>
    </xf>
    <xf numFmtId="0" fontId="3" fillId="0" borderId="13" xfId="0" applyFont="1" applyBorder="1" applyAlignment="1">
      <alignment horizontal="center" vertical="center"/>
    </xf>
    <xf numFmtId="0" fontId="0" fillId="0" borderId="0" xfId="0" applyAlignment="1">
      <alignment horizontal="right" shrinkToFit="1"/>
    </xf>
    <xf numFmtId="0" fontId="3" fillId="0" borderId="31" xfId="0" applyFont="1" applyBorder="1" applyAlignment="1">
      <alignment horizontal="center" vertical="center" wrapText="1"/>
    </xf>
    <xf numFmtId="0" fontId="3" fillId="0" borderId="12" xfId="0" applyFont="1" applyBorder="1"/>
    <xf numFmtId="0" fontId="45" fillId="0" borderId="0" xfId="0" applyFont="1" applyAlignment="1">
      <alignment horizontal="left" vertical="top" wrapText="1"/>
    </xf>
    <xf numFmtId="0" fontId="5" fillId="0" borderId="82" xfId="0" applyFont="1" applyBorder="1" applyAlignment="1">
      <alignment horizontal="center" vertical="center" wrapText="1"/>
    </xf>
    <xf numFmtId="0" fontId="5" fillId="0" borderId="83" xfId="0" applyFont="1" applyBorder="1" applyAlignment="1">
      <alignment horizontal="center" vertical="center" wrapText="1"/>
    </xf>
    <xf numFmtId="0" fontId="55" fillId="0" borderId="38" xfId="0" applyFont="1" applyBorder="1" applyAlignment="1">
      <alignment horizontal="center" vertical="center" wrapText="1"/>
    </xf>
    <xf numFmtId="0" fontId="55" fillId="0" borderId="13" xfId="0" applyFont="1" applyBorder="1" applyAlignment="1">
      <alignment horizontal="center" vertical="center" wrapText="1"/>
    </xf>
    <xf numFmtId="0" fontId="3" fillId="0" borderId="82" xfId="0" applyFont="1" applyBorder="1" applyAlignment="1">
      <alignment horizontal="center" vertical="center" wrapText="1"/>
    </xf>
    <xf numFmtId="0" fontId="0" fillId="0" borderId="74" xfId="0" applyBorder="1" applyAlignment="1">
      <alignment horizontal="center" vertical="center" wrapText="1"/>
    </xf>
    <xf numFmtId="0" fontId="3" fillId="0" borderId="37" xfId="0" applyFont="1" applyBorder="1" applyAlignment="1">
      <alignment horizontal="center" vertical="center" wrapText="1"/>
    </xf>
    <xf numFmtId="0" fontId="0" fillId="0" borderId="84" xfId="0" applyBorder="1"/>
    <xf numFmtId="0" fontId="3" fillId="0" borderId="74" xfId="0" applyFont="1" applyBorder="1" applyAlignment="1">
      <alignment horizontal="center" vertical="center" wrapText="1"/>
    </xf>
    <xf numFmtId="0" fontId="0" fillId="0" borderId="29" xfId="0" applyBorder="1"/>
    <xf numFmtId="0" fontId="0" fillId="0" borderId="13" xfId="0" applyBorder="1"/>
    <xf numFmtId="0" fontId="0" fillId="0" borderId="42" xfId="0" applyBorder="1" applyAlignment="1">
      <alignment horizontal="center" vertical="center" wrapText="1"/>
    </xf>
    <xf numFmtId="0" fontId="3" fillId="0" borderId="38" xfId="0" applyFont="1" applyBorder="1" applyAlignment="1">
      <alignment horizontal="center" vertical="center"/>
    </xf>
    <xf numFmtId="0" fontId="13" fillId="0" borderId="0" xfId="0" applyFont="1" applyAlignment="1">
      <alignment horizontal="center" vertical="center"/>
    </xf>
    <xf numFmtId="0" fontId="13" fillId="0" borderId="0" xfId="0" applyFont="1" applyAlignment="1">
      <alignment vertical="center"/>
    </xf>
    <xf numFmtId="0" fontId="0" fillId="4" borderId="0" xfId="0" applyFill="1" applyAlignment="1" applyProtection="1">
      <alignment horizontal="center" vertical="center"/>
      <protection locked="0"/>
    </xf>
    <xf numFmtId="0" fontId="0" fillId="4" borderId="0" xfId="0" applyFill="1" applyAlignment="1" applyProtection="1">
      <alignment horizontal="center" vertical="center" wrapText="1"/>
      <protection locked="0"/>
    </xf>
    <xf numFmtId="0" fontId="5" fillId="4" borderId="0" xfId="0" applyFont="1" applyFill="1" applyAlignment="1" applyProtection="1">
      <alignment horizontal="center" shrinkToFit="1"/>
      <protection locked="0"/>
    </xf>
    <xf numFmtId="0" fontId="12" fillId="0" borderId="0" xfId="0" applyFont="1" applyAlignment="1">
      <alignment horizontal="left" vertical="center" wrapText="1"/>
    </xf>
    <xf numFmtId="0" fontId="5" fillId="0" borderId="0" xfId="0" applyFont="1" applyAlignment="1">
      <alignment horizontal="left" wrapText="1"/>
    </xf>
    <xf numFmtId="0" fontId="12" fillId="0" borderId="22" xfId="0" applyFont="1" applyBorder="1" applyAlignment="1">
      <alignment horizontal="center" vertical="center"/>
    </xf>
    <xf numFmtId="0" fontId="12" fillId="0" borderId="6" xfId="0" applyFont="1" applyBorder="1" applyAlignment="1">
      <alignment horizontal="center" vertical="center"/>
    </xf>
    <xf numFmtId="0" fontId="0" fillId="4" borderId="0" xfId="0" applyFill="1" applyAlignment="1" applyProtection="1">
      <alignment horizontal="center" vertical="center" shrinkToFit="1"/>
      <protection locked="0"/>
    </xf>
    <xf numFmtId="0" fontId="0" fillId="0" borderId="0" xfId="0" applyAlignment="1">
      <alignment vertical="center"/>
    </xf>
    <xf numFmtId="0" fontId="12" fillId="0" borderId="0" xfId="0" applyFont="1" applyAlignment="1">
      <alignment horizontal="distributed" vertical="center"/>
    </xf>
    <xf numFmtId="0" fontId="12" fillId="0" borderId="22" xfId="0" applyFont="1" applyBorder="1" applyAlignment="1">
      <alignment horizontal="left" vertical="center"/>
    </xf>
    <xf numFmtId="0" fontId="12" fillId="0" borderId="6" xfId="0" applyFont="1" applyBorder="1" applyAlignment="1">
      <alignment horizontal="left" vertical="center"/>
    </xf>
    <xf numFmtId="0" fontId="0" fillId="4" borderId="21" xfId="0" applyFill="1" applyBorder="1" applyAlignment="1" applyProtection="1">
      <alignment horizontal="center" vertical="center"/>
      <protection locked="0"/>
    </xf>
    <xf numFmtId="0" fontId="0" fillId="4" borderId="9" xfId="0" applyFill="1" applyBorder="1" applyAlignment="1" applyProtection="1">
      <alignment horizontal="center" vertical="center"/>
      <protection locked="0"/>
    </xf>
    <xf numFmtId="0" fontId="0" fillId="4" borderId="10" xfId="0" applyFill="1" applyBorder="1" applyAlignment="1" applyProtection="1">
      <alignment vertical="center"/>
      <protection locked="0"/>
    </xf>
    <xf numFmtId="0" fontId="0" fillId="0" borderId="22" xfId="0" applyBorder="1" applyAlignment="1">
      <alignment horizontal="distributed" vertical="center"/>
    </xf>
    <xf numFmtId="0" fontId="0" fillId="0" borderId="6" xfId="0" applyBorder="1" applyAlignment="1">
      <alignment horizontal="distributed" vertical="center"/>
    </xf>
    <xf numFmtId="0" fontId="0" fillId="0" borderId="9" xfId="0" applyBorder="1" applyAlignment="1">
      <alignment horizontal="distributed" vertical="center"/>
    </xf>
    <xf numFmtId="0" fontId="12" fillId="0" borderId="11" xfId="0" applyFont="1" applyBorder="1" applyAlignment="1">
      <alignment horizontal="distributed" vertical="center"/>
    </xf>
    <xf numFmtId="0" fontId="12" fillId="0" borderId="16" xfId="0" applyFont="1" applyBorder="1" applyAlignment="1">
      <alignment horizontal="distributed" vertical="center"/>
    </xf>
    <xf numFmtId="0" fontId="12" fillId="0" borderId="44" xfId="0" applyFont="1" applyBorder="1" applyAlignment="1">
      <alignment horizontal="center" vertical="center" textRotation="255"/>
    </xf>
    <xf numFmtId="0" fontId="0" fillId="0" borderId="61" xfId="0" applyBorder="1" applyAlignment="1">
      <alignment horizontal="center" vertical="center" textRotation="255"/>
    </xf>
    <xf numFmtId="0" fontId="0" fillId="0" borderId="47" xfId="0" applyBorder="1" applyAlignment="1">
      <alignment horizontal="center" vertical="center" textRotation="255"/>
    </xf>
    <xf numFmtId="0" fontId="0" fillId="0" borderId="21"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188" fontId="0" fillId="4" borderId="0" xfId="0" applyNumberFormat="1" applyFill="1" applyAlignment="1" applyProtection="1">
      <alignment horizontal="center" vertical="center"/>
      <protection locked="0"/>
    </xf>
    <xf numFmtId="0" fontId="12" fillId="0" borderId="21" xfId="0" applyFont="1" applyBorder="1" applyAlignment="1">
      <alignment horizontal="center" vertical="center"/>
    </xf>
    <xf numFmtId="0" fontId="12" fillId="0" borderId="10" xfId="0" applyFont="1" applyBorder="1" applyAlignment="1">
      <alignment horizontal="center" vertical="center"/>
    </xf>
    <xf numFmtId="0" fontId="12" fillId="0" borderId="22" xfId="0" applyFont="1" applyBorder="1" applyAlignment="1">
      <alignment horizontal="right" vertical="center"/>
    </xf>
    <xf numFmtId="0" fontId="12" fillId="0" borderId="6" xfId="0" applyFont="1" applyBorder="1" applyAlignment="1">
      <alignment horizontal="right" vertical="center"/>
    </xf>
    <xf numFmtId="0" fontId="0" fillId="0" borderId="7" xfId="0" applyBorder="1" applyAlignment="1">
      <alignment horizontal="distributed" vertical="center"/>
    </xf>
    <xf numFmtId="0" fontId="0" fillId="0" borderId="8" xfId="0" applyBorder="1" applyAlignment="1">
      <alignment horizontal="distributed" vertical="center"/>
    </xf>
    <xf numFmtId="0" fontId="0" fillId="0" borderId="0" xfId="0" applyAlignment="1">
      <alignment horizontal="left" vertical="center" wrapText="1"/>
    </xf>
    <xf numFmtId="178" fontId="0" fillId="4" borderId="21" xfId="0" applyNumberFormat="1" applyFill="1" applyBorder="1" applyAlignment="1" applyProtection="1">
      <alignment horizontal="center" vertical="center"/>
      <protection locked="0"/>
    </xf>
    <xf numFmtId="178" fontId="0" fillId="4" borderId="9" xfId="0" applyNumberFormat="1" applyFill="1" applyBorder="1" applyAlignment="1" applyProtection="1">
      <alignment horizontal="center" vertical="center"/>
      <protection locked="0"/>
    </xf>
    <xf numFmtId="0" fontId="0" fillId="0" borderId="0" xfId="0" applyAlignment="1">
      <alignment horizontal="left" vertical="top" wrapText="1"/>
    </xf>
    <xf numFmtId="0" fontId="0" fillId="0" borderId="11" xfId="0" applyBorder="1" applyAlignment="1">
      <alignment horizontal="center" vertical="center"/>
    </xf>
    <xf numFmtId="0" fontId="0" fillId="0" borderId="22" xfId="0" applyBorder="1" applyAlignment="1">
      <alignment horizontal="center" vertical="center"/>
    </xf>
    <xf numFmtId="0" fontId="0" fillId="0" borderId="16" xfId="0" applyBorder="1" applyAlignment="1">
      <alignment horizontal="center" vertical="center"/>
    </xf>
    <xf numFmtId="0" fontId="0" fillId="0" borderId="6" xfId="0" applyBorder="1" applyAlignment="1">
      <alignment horizontal="center" vertical="center"/>
    </xf>
    <xf numFmtId="0" fontId="1" fillId="0" borderId="1" xfId="0" applyFont="1" applyBorder="1" applyAlignment="1">
      <alignment vertical="center"/>
    </xf>
    <xf numFmtId="0" fontId="0" fillId="0" borderId="1" xfId="0" applyBorder="1" applyAlignment="1">
      <alignment vertical="center"/>
    </xf>
    <xf numFmtId="0" fontId="3" fillId="0" borderId="0" xfId="0" applyFont="1" applyAlignment="1">
      <alignment horizontal="left" vertical="center" wrapText="1"/>
    </xf>
    <xf numFmtId="0" fontId="12" fillId="0" borderId="21" xfId="0" applyFont="1" applyBorder="1" applyAlignment="1">
      <alignment horizontal="left" vertical="center"/>
    </xf>
    <xf numFmtId="0" fontId="0" fillId="0" borderId="9" xfId="0" applyBorder="1" applyAlignment="1">
      <alignment horizontal="left" vertical="center"/>
    </xf>
    <xf numFmtId="0" fontId="0" fillId="0" borderId="10" xfId="0" applyBorder="1" applyAlignment="1">
      <alignment horizontal="left" vertical="center"/>
    </xf>
    <xf numFmtId="0" fontId="12" fillId="0" borderId="17" xfId="0" applyFont="1" applyBorder="1" applyAlignment="1">
      <alignment horizontal="center" vertical="center"/>
    </xf>
    <xf numFmtId="0" fontId="12" fillId="0" borderId="0" xfId="0" applyFont="1" applyAlignment="1">
      <alignment horizontal="center" vertical="center"/>
    </xf>
    <xf numFmtId="0" fontId="0" fillId="4" borderId="22" xfId="0" applyFill="1" applyBorder="1" applyAlignment="1" applyProtection="1">
      <alignment vertical="center" shrinkToFit="1"/>
      <protection locked="0"/>
    </xf>
    <xf numFmtId="0" fontId="0" fillId="4" borderId="7" xfId="0" applyFill="1" applyBorder="1" applyAlignment="1" applyProtection="1">
      <alignment vertical="center" shrinkToFit="1"/>
      <protection locked="0"/>
    </xf>
    <xf numFmtId="0" fontId="0" fillId="4" borderId="0" xfId="0" applyFill="1" applyAlignment="1" applyProtection="1">
      <alignment vertical="center" shrinkToFit="1"/>
      <protection locked="0"/>
    </xf>
    <xf numFmtId="0" fontId="0" fillId="4" borderId="41" xfId="0" applyFill="1" applyBorder="1" applyAlignment="1" applyProtection="1">
      <alignment vertical="center" shrinkToFit="1"/>
      <protection locked="0"/>
    </xf>
    <xf numFmtId="0" fontId="0" fillId="0" borderId="0" xfId="0" applyAlignment="1">
      <alignment horizontal="distributed" vertical="center"/>
    </xf>
    <xf numFmtId="0" fontId="0" fillId="4" borderId="0" xfId="0" applyFill="1" applyAlignment="1" applyProtection="1">
      <alignment horizontal="left" vertical="center" shrinkToFit="1"/>
      <protection locked="0"/>
    </xf>
    <xf numFmtId="0" fontId="0" fillId="4" borderId="41" xfId="0" applyFill="1" applyBorder="1" applyAlignment="1" applyProtection="1">
      <alignment horizontal="left" vertical="center" shrinkToFit="1"/>
      <protection locked="0"/>
    </xf>
    <xf numFmtId="0" fontId="12" fillId="0" borderId="16" xfId="0" applyFont="1" applyBorder="1" applyAlignment="1">
      <alignment horizontal="center" vertical="center"/>
    </xf>
    <xf numFmtId="0" fontId="0" fillId="4" borderId="6" xfId="0" applyFill="1" applyBorder="1" applyAlignment="1" applyProtection="1">
      <alignment vertical="center"/>
      <protection locked="0"/>
    </xf>
    <xf numFmtId="0" fontId="0" fillId="4" borderId="8" xfId="0" applyFill="1" applyBorder="1" applyAlignment="1" applyProtection="1">
      <alignment vertical="center"/>
      <protection locked="0"/>
    </xf>
    <xf numFmtId="0" fontId="12" fillId="0" borderId="21" xfId="0" applyFont="1" applyBorder="1" applyAlignment="1">
      <alignment vertical="center"/>
    </xf>
    <xf numFmtId="0" fontId="0" fillId="0" borderId="9" xfId="0" applyBorder="1" applyAlignment="1">
      <alignment vertical="center"/>
    </xf>
    <xf numFmtId="0" fontId="0" fillId="0" borderId="10" xfId="0" applyBorder="1" applyAlignment="1">
      <alignment vertical="center"/>
    </xf>
    <xf numFmtId="0" fontId="0" fillId="0" borderId="9" xfId="0" applyBorder="1" applyAlignment="1">
      <alignment horizontal="distributed" vertical="center" wrapText="1"/>
    </xf>
    <xf numFmtId="0" fontId="13" fillId="0" borderId="0" xfId="0" applyFont="1" applyAlignment="1">
      <alignment horizontal="distributed" vertical="center"/>
    </xf>
    <xf numFmtId="0" fontId="12" fillId="0" borderId="0" xfId="0" applyFont="1" applyAlignment="1">
      <alignment vertical="center"/>
    </xf>
    <xf numFmtId="0" fontId="0" fillId="0" borderId="0" xfId="0"/>
    <xf numFmtId="0" fontId="12" fillId="0" borderId="0" xfId="0" applyFont="1" applyAlignment="1">
      <alignment horizontal="left" vertical="top" wrapText="1"/>
    </xf>
    <xf numFmtId="0" fontId="9" fillId="0" borderId="0" xfId="0" applyFont="1" applyAlignment="1">
      <alignment horizontal="center" vertical="center"/>
    </xf>
    <xf numFmtId="0" fontId="12" fillId="0" borderId="0" xfId="0" applyFont="1" applyAlignment="1">
      <alignment vertical="top" wrapText="1" shrinkToFit="1"/>
    </xf>
    <xf numFmtId="0" fontId="12" fillId="0" borderId="0" xfId="0" applyFont="1" applyAlignment="1">
      <alignment horizontal="center" vertical="center" wrapText="1" shrinkToFit="1"/>
    </xf>
    <xf numFmtId="0" fontId="3" fillId="0" borderId="0" xfId="0" applyFont="1" applyAlignment="1">
      <alignment horizontal="left" wrapText="1"/>
    </xf>
    <xf numFmtId="0" fontId="5" fillId="0" borderId="0" xfId="0" applyFont="1" applyAlignment="1">
      <alignment horizontal="center" wrapText="1" shrinkToFit="1"/>
    </xf>
    <xf numFmtId="0" fontId="12" fillId="0" borderId="0" xfId="0" applyFont="1" applyAlignment="1">
      <alignment horizontal="left" vertical="center"/>
    </xf>
    <xf numFmtId="0" fontId="12" fillId="0" borderId="1" xfId="0" applyFont="1" applyBorder="1" applyAlignment="1">
      <alignment horizontal="center" vertical="center" wrapText="1"/>
    </xf>
    <xf numFmtId="0" fontId="12" fillId="0" borderId="1" xfId="0" applyFont="1" applyBorder="1" applyAlignment="1">
      <alignment horizontal="center" vertical="center"/>
    </xf>
    <xf numFmtId="0" fontId="12" fillId="4" borderId="1" xfId="0" applyFont="1" applyFill="1" applyBorder="1" applyAlignment="1" applyProtection="1">
      <alignment horizontal="center" vertical="center"/>
      <protection locked="0"/>
    </xf>
    <xf numFmtId="0" fontId="1" fillId="3" borderId="43" xfId="0" applyFont="1" applyFill="1" applyBorder="1" applyAlignment="1" applyProtection="1">
      <alignment horizontal="center" vertical="center"/>
      <protection locked="0"/>
    </xf>
    <xf numFmtId="0" fontId="1" fillId="3" borderId="75" xfId="0" applyFont="1" applyFill="1" applyBorder="1" applyAlignment="1" applyProtection="1">
      <alignment horizontal="center" vertical="center"/>
      <protection locked="0"/>
    </xf>
    <xf numFmtId="0" fontId="1" fillId="0" borderId="43" xfId="0" applyFont="1" applyBorder="1" applyAlignment="1">
      <alignment horizontal="center" vertical="center" shrinkToFit="1"/>
    </xf>
    <xf numFmtId="0" fontId="1" fillId="0" borderId="69" xfId="0" applyFont="1" applyBorder="1" applyAlignment="1">
      <alignment horizontal="center" vertical="center" shrinkToFit="1"/>
    </xf>
    <xf numFmtId="0" fontId="1" fillId="0" borderId="54" xfId="0" applyFont="1" applyBorder="1" applyAlignment="1">
      <alignment horizontal="center" vertical="center" shrinkToFit="1"/>
    </xf>
    <xf numFmtId="0" fontId="9" fillId="0" borderId="24" xfId="0" applyFont="1" applyBorder="1" applyAlignment="1">
      <alignment horizontal="left"/>
    </xf>
    <xf numFmtId="0" fontId="0" fillId="3" borderId="72" xfId="0" applyFill="1" applyBorder="1" applyAlignment="1" applyProtection="1">
      <alignment horizontal="center" vertical="center" wrapText="1"/>
      <protection locked="0"/>
    </xf>
    <xf numFmtId="0" fontId="0" fillId="3" borderId="32" xfId="0" applyFill="1" applyBorder="1" applyAlignment="1" applyProtection="1">
      <alignment horizontal="center" vertical="center" wrapText="1"/>
      <protection locked="0"/>
    </xf>
    <xf numFmtId="0" fontId="0" fillId="3" borderId="70" xfId="0" applyFill="1" applyBorder="1" applyAlignment="1" applyProtection="1">
      <alignment horizontal="center" vertical="center" wrapText="1"/>
      <protection locked="0"/>
    </xf>
    <xf numFmtId="0" fontId="0" fillId="3" borderId="10" xfId="0" applyFill="1" applyBorder="1" applyAlignment="1" applyProtection="1">
      <alignment horizontal="center" vertical="center" wrapText="1"/>
      <protection locked="0"/>
    </xf>
    <xf numFmtId="0" fontId="3" fillId="0" borderId="0" xfId="0" applyFont="1" applyAlignment="1">
      <alignment horizontal="right" vertical="top" shrinkToFit="1"/>
    </xf>
    <xf numFmtId="0" fontId="4" fillId="0" borderId="9" xfId="0" applyFont="1" applyBorder="1" applyAlignment="1">
      <alignment horizontal="left" vertical="center"/>
    </xf>
    <xf numFmtId="0" fontId="4" fillId="0" borderId="71" xfId="0" applyFont="1" applyBorder="1" applyAlignment="1">
      <alignment horizontal="left" vertical="center"/>
    </xf>
    <xf numFmtId="0" fontId="37" fillId="0" borderId="42" xfId="4" applyFont="1" applyBorder="1" applyAlignment="1">
      <alignment horizontal="left" vertical="center"/>
    </xf>
    <xf numFmtId="0" fontId="3" fillId="6" borderId="36" xfId="0" applyFont="1" applyFill="1" applyBorder="1" applyAlignment="1">
      <alignment horizontal="center" vertical="center" textRotation="255" wrapText="1"/>
    </xf>
    <xf numFmtId="0" fontId="3" fillId="6" borderId="74" xfId="0" applyFont="1" applyFill="1" applyBorder="1" applyAlignment="1">
      <alignment horizontal="center" vertical="center" textRotation="255" wrapText="1"/>
    </xf>
    <xf numFmtId="0" fontId="3" fillId="6" borderId="23" xfId="0" applyFont="1" applyFill="1" applyBorder="1" applyAlignment="1">
      <alignment horizontal="center" vertical="center" textRotation="255" wrapText="1"/>
    </xf>
    <xf numFmtId="0" fontId="3" fillId="6" borderId="41" xfId="0" applyFont="1" applyFill="1" applyBorder="1" applyAlignment="1">
      <alignment horizontal="center" vertical="center" textRotation="255" wrapText="1"/>
    </xf>
    <xf numFmtId="0" fontId="3" fillId="6" borderId="28" xfId="0" applyFont="1" applyFill="1" applyBorder="1" applyAlignment="1">
      <alignment horizontal="center" vertical="center" textRotation="255" wrapText="1"/>
    </xf>
    <xf numFmtId="0" fontId="3" fillId="6" borderId="29" xfId="0" applyFont="1" applyFill="1" applyBorder="1" applyAlignment="1">
      <alignment horizontal="center" vertical="center" textRotation="255" wrapText="1"/>
    </xf>
    <xf numFmtId="0" fontId="1" fillId="0" borderId="70" xfId="0" applyFont="1" applyBorder="1" applyAlignment="1">
      <alignment horizontal="center" vertical="center" shrinkToFit="1"/>
    </xf>
    <xf numFmtId="0" fontId="1" fillId="0" borderId="9" xfId="0" applyFont="1" applyBorder="1" applyAlignment="1">
      <alignment horizontal="center" vertical="center" shrinkToFit="1"/>
    </xf>
    <xf numFmtId="0" fontId="1" fillId="0" borderId="71" xfId="0" applyFont="1" applyBorder="1" applyAlignment="1">
      <alignment horizontal="center" vertical="center" shrinkToFit="1"/>
    </xf>
    <xf numFmtId="0" fontId="1" fillId="0" borderId="72" xfId="0" applyFont="1" applyBorder="1" applyAlignment="1">
      <alignment horizontal="center" vertical="center" shrinkToFit="1"/>
    </xf>
    <xf numFmtId="0" fontId="1" fillId="0" borderId="73" xfId="0" applyFont="1" applyBorder="1" applyAlignment="1">
      <alignment horizontal="center" vertical="center" shrinkToFit="1"/>
    </xf>
    <xf numFmtId="0" fontId="1" fillId="0" borderId="45" xfId="0" applyFont="1" applyBorder="1" applyAlignment="1">
      <alignment horizontal="center" vertical="center" shrinkToFit="1"/>
    </xf>
    <xf numFmtId="0" fontId="1" fillId="0" borderId="43" xfId="0" applyFont="1" applyBorder="1" applyAlignment="1">
      <alignment horizontal="center" vertical="center" wrapText="1"/>
    </xf>
    <xf numFmtId="0" fontId="1" fillId="0" borderId="75" xfId="0" applyFont="1" applyBorder="1" applyAlignment="1">
      <alignment horizontal="center" vertical="center" wrapText="1"/>
    </xf>
    <xf numFmtId="0" fontId="3" fillId="2" borderId="43" xfId="0" applyFont="1" applyFill="1" applyBorder="1" applyAlignment="1">
      <alignment horizontal="center" vertical="center" shrinkToFit="1"/>
    </xf>
    <xf numFmtId="0" fontId="3" fillId="2" borderId="75" xfId="0" applyFont="1" applyFill="1" applyBorder="1" applyAlignment="1">
      <alignment horizontal="center" vertical="center" shrinkToFit="1"/>
    </xf>
    <xf numFmtId="0" fontId="1" fillId="2" borderId="43" xfId="0" applyFont="1" applyFill="1" applyBorder="1" applyAlignment="1">
      <alignment horizontal="center" vertical="center"/>
    </xf>
    <xf numFmtId="0" fontId="1" fillId="2" borderId="75" xfId="0" applyFont="1" applyFill="1" applyBorder="1" applyAlignment="1">
      <alignment horizontal="center" vertical="center"/>
    </xf>
    <xf numFmtId="0" fontId="1" fillId="6" borderId="72" xfId="0" applyFont="1" applyFill="1" applyBorder="1" applyAlignment="1">
      <alignment horizontal="center" vertical="center"/>
    </xf>
    <xf numFmtId="0" fontId="1" fillId="6" borderId="32" xfId="0" applyFont="1" applyFill="1" applyBorder="1" applyAlignment="1">
      <alignment horizontal="center" vertical="center"/>
    </xf>
    <xf numFmtId="0" fontId="1" fillId="6" borderId="70" xfId="0" applyFont="1" applyFill="1" applyBorder="1" applyAlignment="1">
      <alignment horizontal="center" vertical="center"/>
    </xf>
    <xf numFmtId="0" fontId="1" fillId="6" borderId="10" xfId="0" applyFont="1" applyFill="1" applyBorder="1" applyAlignment="1">
      <alignment horizontal="center" vertical="center"/>
    </xf>
    <xf numFmtId="0" fontId="1" fillId="6" borderId="27" xfId="0" applyFont="1" applyFill="1" applyBorder="1" applyAlignment="1">
      <alignment horizontal="center" vertical="center"/>
    </xf>
    <xf numFmtId="0" fontId="1" fillId="6" borderId="58" xfId="0" applyFont="1" applyFill="1" applyBorder="1" applyAlignment="1">
      <alignment horizontal="center" vertical="center"/>
    </xf>
    <xf numFmtId="0" fontId="16" fillId="0" borderId="70" xfId="0" applyFont="1" applyBorder="1" applyAlignment="1">
      <alignment horizontal="left" vertical="center"/>
    </xf>
    <xf numFmtId="0" fontId="16" fillId="0" borderId="9" xfId="0" applyFont="1" applyBorder="1" applyAlignment="1">
      <alignment horizontal="left" vertical="center"/>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4" fillId="0" borderId="73" xfId="0" applyFont="1" applyBorder="1" applyAlignment="1">
      <alignment horizontal="left" vertical="center"/>
    </xf>
    <xf numFmtId="0" fontId="4" fillId="0" borderId="45" xfId="0" applyFont="1" applyBorder="1" applyAlignment="1">
      <alignment horizontal="left" vertical="center"/>
    </xf>
    <xf numFmtId="0" fontId="16" fillId="0" borderId="23" xfId="0" applyFont="1" applyBorder="1" applyAlignment="1">
      <alignment horizontal="left" vertical="center"/>
    </xf>
    <xf numFmtId="0" fontId="16" fillId="0" borderId="0" xfId="0" applyFont="1" applyAlignment="1">
      <alignment horizontal="left" vertical="center"/>
    </xf>
    <xf numFmtId="0" fontId="0" fillId="3" borderId="24" xfId="0" applyFill="1" applyBorder="1" applyAlignment="1" applyProtection="1">
      <alignment horizontal="right"/>
      <protection locked="0"/>
    </xf>
    <xf numFmtId="0" fontId="3" fillId="0" borderId="43" xfId="0" applyFont="1" applyBorder="1" applyAlignment="1">
      <alignment horizontal="center" vertical="center"/>
    </xf>
    <xf numFmtId="0" fontId="3" fillId="0" borderId="69" xfId="0" applyFont="1" applyBorder="1" applyAlignment="1">
      <alignment horizontal="center" vertical="center"/>
    </xf>
    <xf numFmtId="0" fontId="3" fillId="6" borderId="43" xfId="0" applyFont="1" applyFill="1" applyBorder="1" applyAlignment="1">
      <alignment horizontal="center" vertical="center" wrapText="1"/>
    </xf>
    <xf numFmtId="0" fontId="3" fillId="6" borderId="69" xfId="0" applyFont="1" applyFill="1" applyBorder="1" applyAlignment="1">
      <alignment horizontal="center" vertical="center" wrapText="1"/>
    </xf>
    <xf numFmtId="0" fontId="3" fillId="0" borderId="21" xfId="0" applyFont="1" applyBorder="1" applyAlignment="1">
      <alignment horizontal="center" vertical="center"/>
    </xf>
    <xf numFmtId="0" fontId="3" fillId="0" borderId="10" xfId="0" applyFont="1" applyBorder="1" applyAlignment="1">
      <alignment horizontal="center" vertical="center"/>
    </xf>
    <xf numFmtId="0" fontId="16" fillId="0" borderId="27" xfId="0" applyFont="1" applyBorder="1" applyAlignment="1">
      <alignment horizontal="left" vertical="center"/>
    </xf>
    <xf numFmtId="0" fontId="16" fillId="0" borderId="50" xfId="0" applyFont="1" applyBorder="1" applyAlignment="1">
      <alignment horizontal="left" vertical="center"/>
    </xf>
    <xf numFmtId="0" fontId="1" fillId="6" borderId="43" xfId="0" applyFont="1" applyFill="1" applyBorder="1" applyAlignment="1">
      <alignment horizontal="center" vertical="center"/>
    </xf>
    <xf numFmtId="0" fontId="1" fillId="6" borderId="75" xfId="0" applyFont="1" applyFill="1" applyBorder="1" applyAlignment="1">
      <alignment horizontal="center" vertical="center"/>
    </xf>
    <xf numFmtId="0" fontId="1" fillId="0" borderId="43" xfId="0" applyFont="1" applyBorder="1" applyAlignment="1">
      <alignment horizontal="center" vertical="center"/>
    </xf>
    <xf numFmtId="0" fontId="1" fillId="0" borderId="75" xfId="0" applyFont="1" applyBorder="1" applyAlignment="1">
      <alignment horizontal="center" vertical="center"/>
    </xf>
    <xf numFmtId="0" fontId="3" fillId="8" borderId="1" xfId="0" applyFont="1" applyFill="1" applyBorder="1" applyAlignment="1">
      <alignment horizontal="center" vertical="center"/>
    </xf>
    <xf numFmtId="187" fontId="0" fillId="0" borderId="43" xfId="0" applyNumberFormat="1" applyBorder="1" applyAlignment="1">
      <alignment horizontal="center" vertical="center" shrinkToFit="1"/>
    </xf>
    <xf numFmtId="187" fontId="0" fillId="0" borderId="69" xfId="0" applyNumberFormat="1" applyBorder="1" applyAlignment="1">
      <alignment horizontal="center" vertical="center" shrinkToFit="1"/>
    </xf>
    <xf numFmtId="187" fontId="0" fillId="0" borderId="54" xfId="0" applyNumberFormat="1" applyBorder="1" applyAlignment="1">
      <alignment horizontal="center" vertical="center" shrinkToFit="1"/>
    </xf>
    <xf numFmtId="0" fontId="46" fillId="0" borderId="0" xfId="4" applyFont="1" applyAlignment="1">
      <alignment horizontal="left" vertical="center"/>
    </xf>
    <xf numFmtId="0" fontId="31" fillId="0" borderId="73" xfId="4" applyFont="1" applyBorder="1" applyAlignment="1">
      <alignment horizontal="left" vertical="center" wrapText="1"/>
    </xf>
    <xf numFmtId="0" fontId="31" fillId="0" borderId="45" xfId="4" applyFont="1" applyBorder="1" applyAlignment="1">
      <alignment horizontal="left" vertical="center" wrapText="1"/>
    </xf>
    <xf numFmtId="179" fontId="10" fillId="0" borderId="85" xfId="0" applyNumberFormat="1" applyFont="1" applyBorder="1" applyAlignment="1">
      <alignment horizontal="center" vertical="center" wrapText="1"/>
    </xf>
    <xf numFmtId="179" fontId="10" fillId="0" borderId="14" xfId="0" applyNumberFormat="1" applyFont="1" applyBorder="1" applyAlignment="1">
      <alignment horizontal="center" vertical="center" wrapText="1"/>
    </xf>
    <xf numFmtId="177" fontId="1" fillId="0" borderId="11" xfId="0" applyNumberFormat="1" applyFont="1" applyBorder="1" applyAlignment="1">
      <alignment horizontal="center" vertical="center"/>
    </xf>
    <xf numFmtId="177" fontId="1" fillId="0" borderId="7" xfId="0" applyNumberFormat="1" applyFont="1" applyBorder="1" applyAlignment="1">
      <alignment horizontal="center" vertical="center"/>
    </xf>
    <xf numFmtId="0" fontId="29" fillId="0" borderId="21" xfId="4" applyBorder="1" applyAlignment="1">
      <alignment horizontal="center" vertical="center"/>
    </xf>
    <xf numFmtId="0" fontId="29" fillId="0" borderId="10" xfId="4" applyBorder="1" applyAlignment="1">
      <alignment horizontal="center" vertical="center"/>
    </xf>
    <xf numFmtId="0" fontId="29" fillId="0" borderId="28" xfId="4" applyBorder="1" applyAlignment="1">
      <alignment horizontal="center" vertical="center" shrinkToFit="1"/>
    </xf>
    <xf numFmtId="0" fontId="29" fillId="0" borderId="24" xfId="4" applyBorder="1" applyAlignment="1">
      <alignment horizontal="center" vertical="center" shrinkToFit="1"/>
    </xf>
    <xf numFmtId="0" fontId="29" fillId="0" borderId="51" xfId="4" applyBorder="1" applyAlignment="1">
      <alignment horizontal="center" vertical="center" shrinkToFit="1"/>
    </xf>
    <xf numFmtId="0" fontId="29" fillId="0" borderId="84" xfId="4" applyBorder="1" applyAlignment="1">
      <alignment horizontal="center" vertical="center"/>
    </xf>
    <xf numFmtId="0" fontId="29" fillId="0" borderId="13" xfId="4" applyBorder="1" applyAlignment="1">
      <alignment horizontal="center" vertical="center"/>
    </xf>
    <xf numFmtId="0" fontId="29" fillId="0" borderId="48" xfId="4" applyBorder="1" applyAlignment="1">
      <alignment horizontal="center" vertical="center"/>
    </xf>
    <xf numFmtId="0" fontId="29" fillId="0" borderId="73" xfId="4" applyBorder="1" applyAlignment="1">
      <alignment horizontal="center" vertical="center"/>
    </xf>
    <xf numFmtId="177" fontId="1" fillId="5" borderId="21" xfId="0" applyNumberFormat="1" applyFont="1" applyFill="1" applyBorder="1" applyAlignment="1">
      <alignment horizontal="center" vertical="center"/>
    </xf>
    <xf numFmtId="177" fontId="1" fillId="5" borderId="10" xfId="0" applyNumberFormat="1" applyFont="1" applyFill="1" applyBorder="1" applyAlignment="1">
      <alignment horizontal="center" vertical="center"/>
    </xf>
    <xf numFmtId="0" fontId="29" fillId="0" borderId="2" xfId="4" applyBorder="1">
      <alignment vertical="center"/>
    </xf>
    <xf numFmtId="0" fontId="29" fillId="0" borderId="4" xfId="4" applyBorder="1">
      <alignment vertical="center"/>
    </xf>
    <xf numFmtId="38" fontId="29" fillId="0" borderId="21" xfId="2" applyFont="1" applyFill="1" applyBorder="1" applyAlignment="1" applyProtection="1">
      <alignment horizontal="center" vertical="center"/>
    </xf>
    <xf numFmtId="38" fontId="29" fillId="0" borderId="9" xfId="2" applyFont="1" applyFill="1" applyBorder="1" applyAlignment="1" applyProtection="1">
      <alignment horizontal="center" vertical="center"/>
    </xf>
    <xf numFmtId="38" fontId="29" fillId="0" borderId="71" xfId="2" applyFont="1" applyFill="1" applyBorder="1" applyAlignment="1" applyProtection="1">
      <alignment horizontal="center" vertical="center"/>
    </xf>
    <xf numFmtId="38" fontId="29" fillId="0" borderId="10" xfId="2" applyFont="1" applyFill="1" applyBorder="1" applyAlignment="1" applyProtection="1">
      <alignment horizontal="center" vertical="center"/>
    </xf>
    <xf numFmtId="38" fontId="29" fillId="0" borderId="1" xfId="2" applyFont="1" applyFill="1" applyBorder="1" applyAlignment="1" applyProtection="1">
      <alignment horizontal="center" vertical="center"/>
    </xf>
    <xf numFmtId="180" fontId="29" fillId="0" borderId="65" xfId="4" applyNumberFormat="1" applyBorder="1" applyAlignment="1">
      <alignment horizontal="center" vertical="center"/>
    </xf>
    <xf numFmtId="180" fontId="29" fillId="0" borderId="89" xfId="4" applyNumberFormat="1" applyBorder="1" applyAlignment="1">
      <alignment horizontal="center" vertical="center"/>
    </xf>
    <xf numFmtId="187" fontId="29" fillId="0" borderId="59" xfId="4" applyNumberFormat="1" applyBorder="1" applyAlignment="1">
      <alignment horizontal="center" vertical="center"/>
    </xf>
    <xf numFmtId="187" fontId="29" fillId="0" borderId="50" xfId="4" applyNumberFormat="1" applyBorder="1" applyAlignment="1">
      <alignment horizontal="center" vertical="center"/>
    </xf>
    <xf numFmtId="187" fontId="29" fillId="0" borderId="40" xfId="4" applyNumberFormat="1" applyBorder="1" applyAlignment="1">
      <alignment horizontal="center" vertical="center"/>
    </xf>
    <xf numFmtId="0" fontId="29" fillId="0" borderId="36" xfId="4" applyBorder="1" applyAlignment="1">
      <alignment horizontal="center" vertical="center" wrapText="1"/>
    </xf>
    <xf numFmtId="0" fontId="29" fillId="0" borderId="76" xfId="4" applyBorder="1" applyAlignment="1">
      <alignment horizontal="center" vertical="center"/>
    </xf>
    <xf numFmtId="0" fontId="29" fillId="0" borderId="23" xfId="4" applyBorder="1" applyAlignment="1">
      <alignment horizontal="center" vertical="center"/>
    </xf>
    <xf numFmtId="0" fontId="29" fillId="0" borderId="51" xfId="4" applyBorder="1" applyAlignment="1">
      <alignment horizontal="center" vertical="center"/>
    </xf>
    <xf numFmtId="0" fontId="29" fillId="0" borderId="28" xfId="4" applyBorder="1" applyAlignment="1">
      <alignment horizontal="center" vertical="center"/>
    </xf>
    <xf numFmtId="0" fontId="29" fillId="0" borderId="67" xfId="4" applyBorder="1" applyAlignment="1">
      <alignment horizontal="center" vertical="center"/>
    </xf>
    <xf numFmtId="180" fontId="29" fillId="0" borderId="87" xfId="4" applyNumberFormat="1" applyBorder="1" applyAlignment="1">
      <alignment horizontal="center" vertical="center"/>
    </xf>
    <xf numFmtId="38" fontId="29" fillId="0" borderId="47" xfId="2" applyFont="1" applyFill="1" applyBorder="1" applyAlignment="1" applyProtection="1">
      <alignment horizontal="center" vertical="center"/>
    </xf>
    <xf numFmtId="38" fontId="29" fillId="0" borderId="16" xfId="2" applyFont="1" applyFill="1" applyBorder="1" applyAlignment="1" applyProtection="1">
      <alignment horizontal="center" vertical="center"/>
    </xf>
    <xf numFmtId="0" fontId="29" fillId="0" borderId="43" xfId="4" applyBorder="1" applyAlignment="1">
      <alignment horizontal="center" vertical="center" shrinkToFit="1"/>
    </xf>
    <xf numFmtId="0" fontId="29" fillId="0" borderId="69" xfId="4" applyBorder="1" applyAlignment="1">
      <alignment horizontal="center" vertical="center" shrinkToFit="1"/>
    </xf>
    <xf numFmtId="0" fontId="29" fillId="0" borderId="54" xfId="4" applyBorder="1" applyAlignment="1">
      <alignment horizontal="center" vertical="center" shrinkToFit="1"/>
    </xf>
    <xf numFmtId="38" fontId="29" fillId="0" borderId="85" xfId="2" applyFont="1" applyFill="1" applyBorder="1" applyAlignment="1" applyProtection="1">
      <alignment horizontal="center" vertical="center"/>
    </xf>
    <xf numFmtId="38" fontId="29" fillId="0" borderId="14" xfId="2" applyFont="1" applyFill="1" applyBorder="1" applyAlignment="1" applyProtection="1">
      <alignment horizontal="center" vertical="center"/>
    </xf>
    <xf numFmtId="38" fontId="29" fillId="0" borderId="86" xfId="2" applyFont="1" applyFill="1" applyBorder="1" applyAlignment="1" applyProtection="1">
      <alignment horizontal="center" vertical="center"/>
    </xf>
    <xf numFmtId="38" fontId="29" fillId="0" borderId="8" xfId="2" applyFont="1" applyFill="1" applyBorder="1" applyAlignment="1" applyProtection="1">
      <alignment horizontal="center" vertical="center"/>
    </xf>
    <xf numFmtId="187" fontId="29" fillId="0" borderId="0" xfId="4" applyNumberFormat="1" applyAlignment="1">
      <alignment horizontal="center" vertical="center"/>
    </xf>
    <xf numFmtId="187" fontId="29" fillId="0" borderId="51" xfId="4" applyNumberFormat="1" applyBorder="1" applyAlignment="1">
      <alignment horizontal="center" vertical="center"/>
    </xf>
    <xf numFmtId="0" fontId="35" fillId="0" borderId="24" xfId="4" applyFont="1" applyBorder="1" applyAlignment="1">
      <alignment horizontal="left" vertical="center" wrapText="1"/>
    </xf>
    <xf numFmtId="0" fontId="29" fillId="0" borderId="85" xfId="4" applyBorder="1" applyAlignment="1">
      <alignment horizontal="center" vertical="center" wrapText="1"/>
    </xf>
    <xf numFmtId="0" fontId="29" fillId="0" borderId="14" xfId="4" applyBorder="1" applyAlignment="1">
      <alignment horizontal="center" vertical="center" wrapText="1"/>
    </xf>
    <xf numFmtId="0" fontId="29" fillId="0" borderId="35" xfId="4" applyBorder="1" applyAlignment="1">
      <alignment horizontal="center" vertical="center" wrapText="1"/>
    </xf>
    <xf numFmtId="0" fontId="29" fillId="0" borderId="91" xfId="4" applyBorder="1" applyAlignment="1">
      <alignment horizontal="center" vertical="center"/>
    </xf>
    <xf numFmtId="0" fontId="29" fillId="0" borderId="47" xfId="4" applyBorder="1" applyAlignment="1">
      <alignment horizontal="center" vertical="center"/>
    </xf>
    <xf numFmtId="0" fontId="29" fillId="0" borderId="79" xfId="4" applyBorder="1" applyAlignment="1">
      <alignment horizontal="center" vertical="center" shrinkToFit="1"/>
    </xf>
    <xf numFmtId="0" fontId="29" fillId="0" borderId="81" xfId="4" applyBorder="1" applyAlignment="1">
      <alignment horizontal="center" vertical="center" shrinkToFit="1"/>
    </xf>
    <xf numFmtId="0" fontId="29" fillId="0" borderId="78" xfId="4" applyBorder="1" applyAlignment="1">
      <alignment horizontal="center" vertical="center" shrinkToFit="1"/>
    </xf>
    <xf numFmtId="0" fontId="29" fillId="0" borderId="80" xfId="4" applyBorder="1" applyAlignment="1">
      <alignment horizontal="center" vertical="center" shrinkToFit="1"/>
    </xf>
    <xf numFmtId="0" fontId="29" fillId="0" borderId="62" xfId="4" applyBorder="1" applyAlignment="1">
      <alignment horizontal="center" vertical="center" shrinkToFit="1"/>
    </xf>
    <xf numFmtId="0" fontId="29" fillId="0" borderId="64" xfId="4" applyBorder="1" applyAlignment="1">
      <alignment horizontal="center" vertical="center" shrinkToFit="1"/>
    </xf>
    <xf numFmtId="0" fontId="29" fillId="0" borderId="37" xfId="4" applyBorder="1" applyAlignment="1">
      <alignment horizontal="center" vertical="center"/>
    </xf>
    <xf numFmtId="0" fontId="29" fillId="0" borderId="38" xfId="4" applyBorder="1" applyAlignment="1">
      <alignment horizontal="center" vertical="center"/>
    </xf>
    <xf numFmtId="180" fontId="29" fillId="0" borderId="42" xfId="4" applyNumberFormat="1" applyBorder="1" applyAlignment="1">
      <alignment horizontal="center" vertical="center"/>
    </xf>
    <xf numFmtId="180" fontId="29" fillId="0" borderId="76" xfId="4" applyNumberFormat="1" applyBorder="1" applyAlignment="1">
      <alignment horizontal="center" vertical="center"/>
    </xf>
    <xf numFmtId="180" fontId="29" fillId="0" borderId="62" xfId="4" applyNumberFormat="1" applyBorder="1" applyAlignment="1">
      <alignment horizontal="center" vertical="center"/>
    </xf>
    <xf numFmtId="180" fontId="29" fillId="0" borderId="64" xfId="4" applyNumberFormat="1" applyBorder="1" applyAlignment="1">
      <alignment horizontal="center" vertical="center"/>
    </xf>
    <xf numFmtId="38" fontId="29" fillId="0" borderId="2" xfId="2" applyFont="1" applyFill="1" applyBorder="1" applyAlignment="1" applyProtection="1">
      <alignment horizontal="center" vertical="center"/>
    </xf>
    <xf numFmtId="38" fontId="29" fillId="0" borderId="31" xfId="2" applyFont="1" applyFill="1" applyBorder="1" applyAlignment="1" applyProtection="1">
      <alignment horizontal="center" vertical="center"/>
    </xf>
    <xf numFmtId="0" fontId="31" fillId="0" borderId="72" xfId="4" applyFont="1" applyBorder="1" applyAlignment="1">
      <alignment horizontal="right" vertical="center"/>
    </xf>
    <xf numFmtId="0" fontId="31" fillId="0" borderId="73" xfId="4" applyFont="1" applyBorder="1" applyAlignment="1">
      <alignment horizontal="right" vertical="center"/>
    </xf>
    <xf numFmtId="38" fontId="29" fillId="0" borderId="58" xfId="2" applyFont="1" applyFill="1" applyBorder="1" applyAlignment="1" applyProtection="1">
      <alignment horizontal="center" vertical="center"/>
    </xf>
    <xf numFmtId="38" fontId="29" fillId="0" borderId="12" xfId="2" applyFont="1" applyFill="1" applyBorder="1" applyAlignment="1" applyProtection="1">
      <alignment horizontal="center" vertical="center"/>
    </xf>
    <xf numFmtId="0" fontId="29" fillId="0" borderId="42" xfId="4" applyBorder="1" applyAlignment="1">
      <alignment horizontal="right" vertical="top"/>
    </xf>
    <xf numFmtId="0" fontId="46" fillId="0" borderId="42" xfId="4" applyFont="1" applyBorder="1" applyAlignment="1">
      <alignment horizontal="left" vertical="center"/>
    </xf>
    <xf numFmtId="0" fontId="29" fillId="0" borderId="4" xfId="4" applyBorder="1" applyAlignment="1">
      <alignment horizontal="center" vertical="center"/>
    </xf>
    <xf numFmtId="0" fontId="29" fillId="0" borderId="1" xfId="4" applyBorder="1" applyAlignment="1">
      <alignment horizontal="center" vertical="center"/>
    </xf>
    <xf numFmtId="38" fontId="29" fillId="0" borderId="43" xfId="2" applyFont="1" applyFill="1" applyBorder="1" applyAlignment="1" applyProtection="1">
      <alignment horizontal="center" vertical="center"/>
    </xf>
    <xf numFmtId="38" fontId="29" fillId="0" borderId="69" xfId="2" applyFont="1" applyFill="1" applyBorder="1" applyAlignment="1" applyProtection="1">
      <alignment horizontal="center" vertical="center"/>
    </xf>
    <xf numFmtId="38" fontId="29" fillId="0" borderId="48" xfId="2" applyFont="1" applyFill="1" applyBorder="1" applyAlignment="1" applyProtection="1">
      <alignment horizontal="center" vertical="center"/>
    </xf>
    <xf numFmtId="38" fontId="29" fillId="0" borderId="73" xfId="2" applyFont="1" applyFill="1" applyBorder="1" applyAlignment="1" applyProtection="1">
      <alignment horizontal="center" vertical="center"/>
    </xf>
    <xf numFmtId="38" fontId="29" fillId="0" borderId="45" xfId="2" applyFont="1" applyFill="1" applyBorder="1" applyAlignment="1" applyProtection="1">
      <alignment horizontal="center" vertical="center"/>
    </xf>
    <xf numFmtId="0" fontId="29" fillId="0" borderId="0" xfId="4" applyAlignment="1">
      <alignment horizontal="center" vertical="center"/>
    </xf>
    <xf numFmtId="0" fontId="29" fillId="0" borderId="15" xfId="4" applyBorder="1" applyAlignment="1">
      <alignment horizontal="center" vertical="center"/>
    </xf>
    <xf numFmtId="0" fontId="29" fillId="0" borderId="12" xfId="4" applyBorder="1" applyAlignment="1">
      <alignment horizontal="center" vertical="center"/>
    </xf>
    <xf numFmtId="38" fontId="29" fillId="0" borderId="59" xfId="2" applyFont="1" applyFill="1" applyBorder="1" applyAlignment="1" applyProtection="1">
      <alignment horizontal="center" vertical="center"/>
    </xf>
    <xf numFmtId="38" fontId="29" fillId="0" borderId="50" xfId="2" applyFont="1" applyFill="1" applyBorder="1" applyAlignment="1" applyProtection="1">
      <alignment horizontal="center" vertical="center"/>
    </xf>
    <xf numFmtId="38" fontId="29" fillId="0" borderId="40" xfId="2" applyFont="1" applyFill="1" applyBorder="1" applyAlignment="1" applyProtection="1">
      <alignment horizontal="center" vertical="center"/>
    </xf>
    <xf numFmtId="38" fontId="29" fillId="0" borderId="4" xfId="4" applyNumberFormat="1" applyBorder="1" applyAlignment="1">
      <alignment horizontal="center" vertical="center"/>
    </xf>
    <xf numFmtId="0" fontId="29" fillId="0" borderId="72" xfId="4" applyBorder="1">
      <alignment vertical="center"/>
    </xf>
    <xf numFmtId="0" fontId="29" fillId="0" borderId="26" xfId="4" applyBorder="1">
      <alignment vertical="center"/>
    </xf>
    <xf numFmtId="0" fontId="33" fillId="0" borderId="25" xfId="4" applyFont="1" applyBorder="1" applyAlignment="1">
      <alignment horizontal="center" vertical="center" wrapText="1"/>
    </xf>
    <xf numFmtId="0" fontId="29" fillId="0" borderId="90" xfId="4" applyBorder="1">
      <alignment vertical="center"/>
    </xf>
    <xf numFmtId="190" fontId="29" fillId="0" borderId="12" xfId="4" applyNumberFormat="1" applyBorder="1" applyAlignment="1">
      <alignment horizontal="center" vertical="center"/>
    </xf>
    <xf numFmtId="190" fontId="29" fillId="0" borderId="20" xfId="4" applyNumberFormat="1" applyBorder="1" applyAlignment="1">
      <alignment horizontal="center" vertical="center"/>
    </xf>
    <xf numFmtId="0" fontId="0" fillId="0" borderId="0" xfId="0" applyAlignment="1">
      <alignment shrinkToFit="1"/>
    </xf>
    <xf numFmtId="0" fontId="29" fillId="0" borderId="43" xfId="4" applyBorder="1" applyAlignment="1">
      <alignment horizontal="center" vertical="center"/>
    </xf>
    <xf numFmtId="0" fontId="29" fillId="0" borderId="69" xfId="4" applyBorder="1" applyAlignment="1">
      <alignment horizontal="center" vertical="center"/>
    </xf>
    <xf numFmtId="0" fontId="29" fillId="0" borderId="54" xfId="4" applyBorder="1" applyAlignment="1">
      <alignment horizontal="center" vertical="center"/>
    </xf>
    <xf numFmtId="190" fontId="29" fillId="0" borderId="1" xfId="4" applyNumberFormat="1" applyBorder="1" applyAlignment="1">
      <alignment horizontal="center" vertical="center"/>
    </xf>
    <xf numFmtId="190" fontId="29" fillId="0" borderId="5" xfId="4" applyNumberFormat="1" applyBorder="1" applyAlignment="1">
      <alignment horizontal="center" vertical="center"/>
    </xf>
    <xf numFmtId="0" fontId="29" fillId="4" borderId="69" xfId="4" applyFill="1" applyBorder="1" applyAlignment="1" applyProtection="1">
      <alignment horizontal="center" vertical="center"/>
      <protection locked="0"/>
    </xf>
    <xf numFmtId="38" fontId="29" fillId="0" borderId="4" xfId="2" applyFont="1" applyFill="1" applyBorder="1" applyAlignment="1" applyProtection="1">
      <alignment horizontal="center" vertical="center"/>
    </xf>
    <xf numFmtId="190" fontId="29" fillId="0" borderId="47" xfId="4" applyNumberFormat="1" applyBorder="1" applyAlignment="1">
      <alignment horizontal="center" vertical="center"/>
    </xf>
    <xf numFmtId="190" fontId="29" fillId="0" borderId="68" xfId="4" applyNumberFormat="1" applyBorder="1" applyAlignment="1">
      <alignment horizontal="center" vertical="center"/>
    </xf>
    <xf numFmtId="0" fontId="29" fillId="0" borderId="92" xfId="4" applyBorder="1" applyAlignment="1">
      <alignment horizontal="center" vertical="center" wrapText="1"/>
    </xf>
    <xf numFmtId="0" fontId="29" fillId="0" borderId="92" xfId="4" applyBorder="1" applyAlignment="1">
      <alignment horizontal="center" vertical="center"/>
    </xf>
    <xf numFmtId="187" fontId="29" fillId="0" borderId="13" xfId="4" applyNumberFormat="1" applyBorder="1" applyAlignment="1">
      <alignment horizontal="center" vertical="center"/>
    </xf>
    <xf numFmtId="0" fontId="29" fillId="0" borderId="93" xfId="4" applyBorder="1" applyAlignment="1">
      <alignment horizontal="center" vertical="center"/>
    </xf>
    <xf numFmtId="0" fontId="29" fillId="0" borderId="65" xfId="4" applyBorder="1" applyAlignment="1">
      <alignment horizontal="center" vertical="center"/>
    </xf>
    <xf numFmtId="180" fontId="29" fillId="0" borderId="88" xfId="4" applyNumberFormat="1" applyBorder="1" applyAlignment="1">
      <alignment horizontal="center" vertical="center"/>
    </xf>
    <xf numFmtId="0" fontId="47" fillId="0" borderId="0" xfId="0" applyFont="1" applyAlignment="1">
      <alignment horizontal="right" vertical="center"/>
    </xf>
    <xf numFmtId="0" fontId="40" fillId="0" borderId="43" xfId="0" applyFont="1" applyBorder="1" applyAlignment="1">
      <alignment horizontal="center" vertical="center"/>
    </xf>
    <xf numFmtId="0" fontId="40" fillId="0" borderId="75" xfId="0" applyFont="1" applyBorder="1" applyAlignment="1">
      <alignment horizontal="center" vertical="center"/>
    </xf>
    <xf numFmtId="0" fontId="40" fillId="0" borderId="35" xfId="0" applyFont="1" applyBorder="1" applyAlignment="1">
      <alignment horizontal="center" vertical="center"/>
    </xf>
    <xf numFmtId="0" fontId="40" fillId="0" borderId="69" xfId="0" applyFont="1" applyBorder="1" applyAlignment="1">
      <alignment horizontal="center" vertical="center"/>
    </xf>
    <xf numFmtId="0" fontId="40" fillId="0" borderId="54" xfId="0" applyFont="1" applyBorder="1" applyAlignment="1">
      <alignment horizontal="center" vertical="center"/>
    </xf>
    <xf numFmtId="0" fontId="40" fillId="0" borderId="36" xfId="0" applyFont="1" applyBorder="1" applyAlignment="1">
      <alignment horizontal="left" vertical="center" shrinkToFit="1"/>
    </xf>
    <xf numFmtId="0" fontId="40" fillId="0" borderId="74" xfId="0" applyFont="1" applyBorder="1" applyAlignment="1">
      <alignment horizontal="left" vertical="center" shrinkToFit="1"/>
    </xf>
    <xf numFmtId="0" fontId="40" fillId="0" borderId="23" xfId="0" applyFont="1" applyBorder="1" applyAlignment="1">
      <alignment horizontal="left" vertical="center" shrinkToFit="1"/>
    </xf>
    <xf numFmtId="0" fontId="40" fillId="0" borderId="41" xfId="0" applyFont="1" applyBorder="1" applyAlignment="1">
      <alignment horizontal="left" vertical="center" shrinkToFit="1"/>
    </xf>
    <xf numFmtId="0" fontId="40" fillId="0" borderId="94" xfId="0" applyFont="1" applyBorder="1" applyAlignment="1">
      <alignment horizontal="left" vertical="center" shrinkToFit="1"/>
    </xf>
    <xf numFmtId="0" fontId="40" fillId="0" borderId="8" xfId="0" applyFont="1" applyBorder="1" applyAlignment="1">
      <alignment horizontal="left" vertical="center" shrinkToFit="1"/>
    </xf>
    <xf numFmtId="0" fontId="40" fillId="0" borderId="77" xfId="0" applyFont="1" applyBorder="1" applyAlignment="1">
      <alignment vertical="center" wrapText="1"/>
    </xf>
    <xf numFmtId="0" fontId="40" fillId="0" borderId="81" xfId="0" applyFont="1" applyBorder="1" applyAlignment="1">
      <alignment vertical="center" wrapText="1"/>
    </xf>
    <xf numFmtId="0" fontId="40" fillId="0" borderId="78" xfId="0" applyFont="1" applyBorder="1" applyAlignment="1">
      <alignment vertical="center" wrapText="1"/>
    </xf>
    <xf numFmtId="0" fontId="40" fillId="0" borderId="95" xfId="0" applyFont="1" applyBorder="1" applyAlignment="1">
      <alignment vertical="center" wrapText="1"/>
    </xf>
    <xf numFmtId="0" fontId="40" fillId="0" borderId="96" xfId="0" applyFont="1" applyBorder="1" applyAlignment="1">
      <alignment vertical="center" wrapText="1"/>
    </xf>
    <xf numFmtId="0" fontId="40" fillId="0" borderId="97" xfId="0" applyFont="1" applyBorder="1" applyAlignment="1">
      <alignment vertical="center" wrapText="1"/>
    </xf>
    <xf numFmtId="0" fontId="44" fillId="0" borderId="0" xfId="0" applyFont="1" applyAlignment="1">
      <alignment horizontal="left" vertical="center" shrinkToFit="1"/>
    </xf>
    <xf numFmtId="0" fontId="44" fillId="0" borderId="24" xfId="0" applyFont="1" applyBorder="1" applyAlignment="1">
      <alignment horizontal="left" vertical="center" shrinkToFit="1"/>
    </xf>
    <xf numFmtId="0" fontId="40" fillId="0" borderId="98" xfId="0" applyFont="1" applyBorder="1" applyAlignment="1">
      <alignment horizontal="left" vertical="center" wrapText="1"/>
    </xf>
    <xf numFmtId="0" fontId="40" fillId="0" borderId="99" xfId="0" applyFont="1" applyBorder="1" applyAlignment="1">
      <alignment horizontal="left" vertical="center" wrapText="1"/>
    </xf>
    <xf numFmtId="0" fontId="40" fillId="0" borderId="100" xfId="0" applyFont="1" applyBorder="1" applyAlignment="1">
      <alignment horizontal="left" vertical="center" wrapText="1"/>
    </xf>
    <xf numFmtId="0" fontId="40" fillId="0" borderId="95" xfId="0" applyFont="1" applyBorder="1" applyAlignment="1">
      <alignment horizontal="left" vertical="center" wrapText="1"/>
    </xf>
    <xf numFmtId="0" fontId="40" fillId="0" borderId="96" xfId="0" applyFont="1" applyBorder="1" applyAlignment="1">
      <alignment horizontal="left" vertical="center" wrapText="1"/>
    </xf>
    <xf numFmtId="0" fontId="40" fillId="0" borderId="97" xfId="0" applyFont="1" applyBorder="1" applyAlignment="1">
      <alignment horizontal="left" vertical="center" wrapText="1"/>
    </xf>
    <xf numFmtId="0" fontId="40" fillId="0" borderId="26" xfId="0" applyFont="1" applyBorder="1" applyAlignment="1">
      <alignment horizontal="left" vertical="center" shrinkToFit="1"/>
    </xf>
    <xf numFmtId="0" fontId="40" fillId="0" borderId="7" xfId="0" applyFont="1" applyBorder="1" applyAlignment="1">
      <alignment horizontal="left" vertical="center" shrinkToFit="1"/>
    </xf>
    <xf numFmtId="0" fontId="40" fillId="0" borderId="70" xfId="0" applyFont="1" applyBorder="1" applyAlignment="1">
      <alignment horizontal="left" vertical="center" shrinkToFit="1"/>
    </xf>
    <xf numFmtId="0" fontId="40" fillId="0" borderId="10" xfId="0" applyFont="1" applyBorder="1" applyAlignment="1">
      <alignment horizontal="left" vertical="center" shrinkToFit="1"/>
    </xf>
    <xf numFmtId="0" fontId="40" fillId="0" borderId="101" xfId="0" applyFont="1" applyBorder="1" applyAlignment="1">
      <alignment horizontal="left" vertical="center" wrapText="1"/>
    </xf>
    <xf numFmtId="0" fontId="40" fillId="0" borderId="102" xfId="0" applyFont="1" applyBorder="1" applyAlignment="1">
      <alignment horizontal="left" vertical="center" wrapText="1"/>
    </xf>
    <xf numFmtId="0" fontId="40" fillId="0" borderId="103" xfId="0" applyFont="1" applyBorder="1" applyAlignment="1">
      <alignment horizontal="left" vertical="center" wrapText="1"/>
    </xf>
    <xf numFmtId="0" fontId="49" fillId="0" borderId="69" xfId="0" applyFont="1" applyBorder="1" applyAlignment="1">
      <alignment horizontal="left" vertical="top" wrapText="1"/>
    </xf>
    <xf numFmtId="0" fontId="49" fillId="0" borderId="36" xfId="0" applyFont="1" applyBorder="1" applyAlignment="1">
      <alignment horizontal="left" vertical="center" wrapText="1"/>
    </xf>
    <xf numFmtId="0" fontId="49" fillId="0" borderId="42" xfId="0" applyFont="1" applyBorder="1" applyAlignment="1">
      <alignment horizontal="left" vertical="center"/>
    </xf>
    <xf numFmtId="0" fontId="49" fillId="0" borderId="23" xfId="0" applyFont="1" applyBorder="1" applyAlignment="1">
      <alignment horizontal="left" vertical="center"/>
    </xf>
    <xf numFmtId="0" fontId="49" fillId="0" borderId="0" xfId="0" applyFont="1" applyAlignment="1">
      <alignment horizontal="left" vertical="center"/>
    </xf>
    <xf numFmtId="0" fontId="49" fillId="0" borderId="28" xfId="0" applyFont="1" applyBorder="1" applyAlignment="1">
      <alignment horizontal="left" vertical="center"/>
    </xf>
    <xf numFmtId="0" fontId="49" fillId="0" borderId="24" xfId="0" applyFont="1" applyBorder="1" applyAlignment="1">
      <alignment horizontal="left" vertical="center"/>
    </xf>
    <xf numFmtId="49" fontId="47" fillId="4" borderId="36" xfId="0" applyNumberFormat="1" applyFont="1" applyFill="1" applyBorder="1" applyAlignment="1" applyProtection="1">
      <alignment horizontal="left" vertical="center" wrapText="1"/>
      <protection locked="0"/>
    </xf>
    <xf numFmtId="49" fontId="47" fillId="4" borderId="42" xfId="0" applyNumberFormat="1" applyFont="1" applyFill="1" applyBorder="1" applyAlignment="1" applyProtection="1">
      <alignment horizontal="left" vertical="center" wrapText="1"/>
      <protection locked="0"/>
    </xf>
    <xf numFmtId="0" fontId="40" fillId="0" borderId="76" xfId="0" applyFont="1" applyBorder="1" applyAlignment="1" applyProtection="1">
      <alignment horizontal="left" vertical="center" wrapText="1"/>
      <protection locked="0"/>
    </xf>
    <xf numFmtId="49" fontId="47" fillId="4" borderId="23" xfId="0" applyNumberFormat="1" applyFont="1" applyFill="1" applyBorder="1" applyAlignment="1" applyProtection="1">
      <alignment horizontal="left" vertical="center" wrapText="1"/>
      <protection locked="0"/>
    </xf>
    <xf numFmtId="49" fontId="47" fillId="4" borderId="0" xfId="0" applyNumberFormat="1" applyFont="1" applyFill="1" applyAlignment="1" applyProtection="1">
      <alignment horizontal="left" vertical="center" wrapText="1"/>
      <protection locked="0"/>
    </xf>
    <xf numFmtId="0" fontId="40" fillId="0" borderId="51" xfId="0" applyFont="1" applyBorder="1" applyAlignment="1" applyProtection="1">
      <alignment horizontal="left" vertical="center" wrapText="1"/>
      <protection locked="0"/>
    </xf>
    <xf numFmtId="49" fontId="47" fillId="4" borderId="28" xfId="0" applyNumberFormat="1" applyFont="1" applyFill="1" applyBorder="1" applyAlignment="1" applyProtection="1">
      <alignment horizontal="left" vertical="center" wrapText="1"/>
      <protection locked="0"/>
    </xf>
    <xf numFmtId="49" fontId="47" fillId="4" borderId="24" xfId="0" applyNumberFormat="1" applyFont="1" applyFill="1" applyBorder="1" applyAlignment="1" applyProtection="1">
      <alignment horizontal="left" vertical="center" wrapText="1"/>
      <protection locked="0"/>
    </xf>
    <xf numFmtId="0" fontId="40" fillId="0" borderId="67" xfId="0" applyFont="1" applyBorder="1" applyAlignment="1" applyProtection="1">
      <alignment horizontal="left" vertical="center" wrapText="1"/>
      <protection locked="0"/>
    </xf>
    <xf numFmtId="0" fontId="40" fillId="0" borderId="26" xfId="0" applyFont="1" applyBorder="1" applyAlignment="1">
      <alignment horizontal="left" vertical="center" wrapText="1" shrinkToFit="1"/>
    </xf>
    <xf numFmtId="0" fontId="40" fillId="0" borderId="7" xfId="0" applyFont="1" applyBorder="1" applyAlignment="1">
      <alignment horizontal="left" vertical="center" wrapText="1" shrinkToFit="1"/>
    </xf>
    <xf numFmtId="0" fontId="40" fillId="0" borderId="23" xfId="0" applyFont="1" applyBorder="1" applyAlignment="1">
      <alignment horizontal="left" vertical="center" wrapText="1" shrinkToFit="1"/>
    </xf>
    <xf numFmtId="0" fontId="40" fillId="0" borderId="41" xfId="0" applyFont="1" applyBorder="1" applyAlignment="1">
      <alignment horizontal="left" vertical="center" wrapText="1" shrinkToFit="1"/>
    </xf>
    <xf numFmtId="0" fontId="40" fillId="0" borderId="28" xfId="0" applyFont="1" applyBorder="1" applyAlignment="1">
      <alignment horizontal="left" vertical="center" wrapText="1" shrinkToFit="1"/>
    </xf>
    <xf numFmtId="0" fontId="40" fillId="0" borderId="29" xfId="0" applyFont="1" applyBorder="1" applyAlignment="1">
      <alignment horizontal="left" vertical="center" wrapText="1" shrinkToFit="1"/>
    </xf>
    <xf numFmtId="0" fontId="9" fillId="0" borderId="0" xfId="0" applyFont="1" applyAlignment="1">
      <alignment horizontal="center"/>
    </xf>
  </cellXfs>
  <cellStyles count="11">
    <cellStyle name="パーセント 2" xfId="1" xr:uid="{00000000-0005-0000-0000-000000000000}"/>
    <cellStyle name="桁区切り" xfId="2" builtinId="6"/>
    <cellStyle name="桁区切り 2" xfId="3" xr:uid="{00000000-0005-0000-0000-000002000000}"/>
    <cellStyle name="標準" xfId="0" builtinId="0"/>
    <cellStyle name="標準 2" xfId="4" xr:uid="{00000000-0005-0000-0000-000004000000}"/>
    <cellStyle name="標準 3" xfId="5" xr:uid="{00000000-0005-0000-0000-000005000000}"/>
    <cellStyle name="標準 4" xfId="6" xr:uid="{00000000-0005-0000-0000-000006000000}"/>
    <cellStyle name="標準 5" xfId="7" xr:uid="{00000000-0005-0000-0000-000007000000}"/>
    <cellStyle name="標準 5 2" xfId="8" xr:uid="{00000000-0005-0000-0000-000008000000}"/>
    <cellStyle name="標準 6" xfId="9" xr:uid="{00000000-0005-0000-0000-000009000000}"/>
    <cellStyle name="標準_yoshiki4" xfId="10" xr:uid="{00000000-0005-0000-0000-00000A000000}"/>
  </cellStyles>
  <dxfs count="2">
    <dxf>
      <font>
        <b/>
        <i val="0"/>
        <strike/>
      </font>
    </dxf>
    <dxf>
      <font>
        <strike/>
      </font>
    </dxf>
  </dxfs>
  <tableStyles count="0" defaultTableStyle="TableStyleMedium9" defaultPivotStyle="PivotStyleLight16"/>
  <colors>
    <mruColors>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180975</xdr:colOff>
      <xdr:row>1</xdr:row>
      <xdr:rowOff>28575</xdr:rowOff>
    </xdr:from>
    <xdr:to>
      <xdr:col>28</xdr:col>
      <xdr:colOff>19050</xdr:colOff>
      <xdr:row>1</xdr:row>
      <xdr:rowOff>409575</xdr:rowOff>
    </xdr:to>
    <xdr:sp macro="" textlink="">
      <xdr:nvSpPr>
        <xdr:cNvPr id="2" name="テキスト ボックス 1">
          <a:extLst>
            <a:ext uri="{FF2B5EF4-FFF2-40B4-BE49-F238E27FC236}">
              <a16:creationId xmlns:a16="http://schemas.microsoft.com/office/drawing/2014/main" id="{306524BD-ED6A-497B-90C3-294CDA5402A1}"/>
            </a:ext>
          </a:extLst>
        </xdr:cNvPr>
        <xdr:cNvSpPr txBox="1"/>
      </xdr:nvSpPr>
      <xdr:spPr>
        <a:xfrm>
          <a:off x="6010275" y="219075"/>
          <a:ext cx="2714625" cy="38100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注：水色のセルに入力してください</a:t>
          </a:r>
          <a:endParaRPr kumimoji="1" lang="ja-JP" altLang="en-US" sz="1100"/>
        </a:p>
      </xdr:txBody>
    </xdr:sp>
    <xdr:clientData fPrintsWithSheet="0"/>
  </xdr:twoCellAnchor>
  <xdr:twoCellAnchor>
    <xdr:from>
      <xdr:col>0</xdr:col>
      <xdr:colOff>171450</xdr:colOff>
      <xdr:row>9</xdr:row>
      <xdr:rowOff>95250</xdr:rowOff>
    </xdr:from>
    <xdr:to>
      <xdr:col>4</xdr:col>
      <xdr:colOff>152400</xdr:colOff>
      <xdr:row>12</xdr:row>
      <xdr:rowOff>85725</xdr:rowOff>
    </xdr:to>
    <xdr:sp macro="" textlink="">
      <xdr:nvSpPr>
        <xdr:cNvPr id="3" name="四角形吹き出し 2">
          <a:extLst>
            <a:ext uri="{FF2B5EF4-FFF2-40B4-BE49-F238E27FC236}">
              <a16:creationId xmlns:a16="http://schemas.microsoft.com/office/drawing/2014/main" id="{0136BF0E-AB22-441F-A919-2F7A367F9C5B}"/>
            </a:ext>
          </a:extLst>
        </xdr:cNvPr>
        <xdr:cNvSpPr/>
      </xdr:nvSpPr>
      <xdr:spPr bwMode="auto">
        <a:xfrm>
          <a:off x="171450" y="2162175"/>
          <a:ext cx="1466850" cy="581025"/>
        </a:xfrm>
        <a:prstGeom prst="wedgeRectCallout">
          <a:avLst>
            <a:gd name="adj1" fmla="val -5680"/>
            <a:gd name="adj2" fmla="val -129216"/>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lnSpc>
              <a:spcPts val="1100"/>
            </a:lnSpc>
          </a:pPr>
          <a:r>
            <a:rPr kumimoji="1" lang="ja-JP" altLang="en-US" sz="900"/>
            <a:t>プルダウンで該当する提出先を選択してください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19</xdr:col>
      <xdr:colOff>95249</xdr:colOff>
      <xdr:row>4</xdr:row>
      <xdr:rowOff>123826</xdr:rowOff>
    </xdr:from>
    <xdr:to>
      <xdr:col>29</xdr:col>
      <xdr:colOff>19050</xdr:colOff>
      <xdr:row>8</xdr:row>
      <xdr:rowOff>9526</xdr:rowOff>
    </xdr:to>
    <xdr:sp macro="" textlink="">
      <xdr:nvSpPr>
        <xdr:cNvPr id="2" name="テキスト ボックス 1">
          <a:extLst>
            <a:ext uri="{FF2B5EF4-FFF2-40B4-BE49-F238E27FC236}">
              <a16:creationId xmlns:a16="http://schemas.microsoft.com/office/drawing/2014/main" id="{5FD0B006-EA91-43E7-AE66-DE31DF1629AF}"/>
            </a:ext>
          </a:extLst>
        </xdr:cNvPr>
        <xdr:cNvSpPr txBox="1"/>
      </xdr:nvSpPr>
      <xdr:spPr>
        <a:xfrm>
          <a:off x="6029324" y="981076"/>
          <a:ext cx="3638551" cy="6477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b="0">
              <a:solidFill>
                <a:schemeClr val="dk1"/>
              </a:solidFill>
              <a:effectLst/>
              <a:latin typeface="+mn-lt"/>
              <a:ea typeface="+mn-ea"/>
              <a:cs typeface="+mn-cs"/>
            </a:rPr>
            <a:t>エコドライブ推進者を変更（新たな推進者の選任・解任）した場合</a:t>
          </a:r>
          <a:r>
            <a:rPr kumimoji="1" lang="ja-JP" altLang="en-US" sz="1100" b="0">
              <a:solidFill>
                <a:schemeClr val="dk1"/>
              </a:solidFill>
              <a:effectLst/>
              <a:latin typeface="+mn-lt"/>
              <a:ea typeface="+mn-ea"/>
              <a:cs typeface="+mn-cs"/>
            </a:rPr>
            <a:t>入力</a:t>
          </a:r>
          <a:r>
            <a:rPr kumimoji="1" lang="ja-JP" altLang="ja-JP" sz="1100" b="0">
              <a:solidFill>
                <a:schemeClr val="dk1"/>
              </a:solidFill>
              <a:effectLst/>
              <a:latin typeface="+mn-lt"/>
              <a:ea typeface="+mn-ea"/>
              <a:cs typeface="+mn-cs"/>
            </a:rPr>
            <a:t>してください。</a:t>
          </a:r>
          <a:endParaRPr lang="ja-JP" altLang="ja-JP" sz="1100" b="0">
            <a:solidFill>
              <a:schemeClr val="dk1"/>
            </a:solidFill>
            <a:effectLst/>
            <a:latin typeface="+mn-lt"/>
            <a:ea typeface="+mn-ea"/>
            <a:cs typeface="+mn-cs"/>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6</xdr:col>
      <xdr:colOff>285750</xdr:colOff>
      <xdr:row>13</xdr:row>
      <xdr:rowOff>66675</xdr:rowOff>
    </xdr:from>
    <xdr:to>
      <xdr:col>9</xdr:col>
      <xdr:colOff>76200</xdr:colOff>
      <xdr:row>14</xdr:row>
      <xdr:rowOff>180975</xdr:rowOff>
    </xdr:to>
    <xdr:sp macro="" textlink="">
      <xdr:nvSpPr>
        <xdr:cNvPr id="2" name="テキスト ボックス 1">
          <a:extLst>
            <a:ext uri="{FF2B5EF4-FFF2-40B4-BE49-F238E27FC236}">
              <a16:creationId xmlns:a16="http://schemas.microsoft.com/office/drawing/2014/main" id="{F3CAF7E8-824C-4D99-B38E-F12E2A34FCEC}"/>
            </a:ext>
          </a:extLst>
        </xdr:cNvPr>
        <xdr:cNvSpPr txBox="1"/>
      </xdr:nvSpPr>
      <xdr:spPr>
        <a:xfrm>
          <a:off x="3343275" y="4552950"/>
          <a:ext cx="3400425" cy="428625"/>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灰色のセルは入力不要です。</a:t>
          </a:r>
          <a:endParaRPr kumimoji="1" lang="ja-JP" altLang="en-US" sz="110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13</xdr:col>
      <xdr:colOff>130175</xdr:colOff>
      <xdr:row>3</xdr:row>
      <xdr:rowOff>154517</xdr:rowOff>
    </xdr:from>
    <xdr:to>
      <xdr:col>18</xdr:col>
      <xdr:colOff>320675</xdr:colOff>
      <xdr:row>5</xdr:row>
      <xdr:rowOff>207433</xdr:rowOff>
    </xdr:to>
    <xdr:sp macro="" textlink="">
      <xdr:nvSpPr>
        <xdr:cNvPr id="2" name="テキスト ボックス 1">
          <a:extLst>
            <a:ext uri="{FF2B5EF4-FFF2-40B4-BE49-F238E27FC236}">
              <a16:creationId xmlns:a16="http://schemas.microsoft.com/office/drawing/2014/main" id="{504B60E1-457D-43EC-99B8-57A08B6418D4}"/>
            </a:ext>
          </a:extLst>
        </xdr:cNvPr>
        <xdr:cNvSpPr txBox="1"/>
      </xdr:nvSpPr>
      <xdr:spPr>
        <a:xfrm>
          <a:off x="5702300" y="983192"/>
          <a:ext cx="1990725" cy="491066"/>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灰色のセルは入力不要です。</a:t>
          </a:r>
          <a:endParaRPr kumimoji="1" lang="ja-JP" altLang="en-US" sz="1100"/>
        </a:p>
      </xdr:txBody>
    </xdr:sp>
    <xdr:clientData fPrintsWithSheet="0"/>
  </xdr:twoCellAnchor>
  <xdr:twoCellAnchor>
    <xdr:from>
      <xdr:col>16</xdr:col>
      <xdr:colOff>168278</xdr:colOff>
      <xdr:row>6</xdr:row>
      <xdr:rowOff>190499</xdr:rowOff>
    </xdr:from>
    <xdr:to>
      <xdr:col>20</xdr:col>
      <xdr:colOff>228600</xdr:colOff>
      <xdr:row>13</xdr:row>
      <xdr:rowOff>0</xdr:rowOff>
    </xdr:to>
    <xdr:sp macro="" textlink="">
      <xdr:nvSpPr>
        <xdr:cNvPr id="4" name="線吹き出し 1 (枠付き) 4">
          <a:extLst>
            <a:ext uri="{FF2B5EF4-FFF2-40B4-BE49-F238E27FC236}">
              <a16:creationId xmlns:a16="http://schemas.microsoft.com/office/drawing/2014/main" id="{8B69C6B9-0AD4-4A2F-9EBB-99BF62AADB3B}"/>
            </a:ext>
          </a:extLst>
        </xdr:cNvPr>
        <xdr:cNvSpPr/>
      </xdr:nvSpPr>
      <xdr:spPr bwMode="auto">
        <a:xfrm>
          <a:off x="6921503" y="1676399"/>
          <a:ext cx="1346197" cy="1381126"/>
        </a:xfrm>
        <a:prstGeom prst="borderCallout1">
          <a:avLst>
            <a:gd name="adj1" fmla="val 100019"/>
            <a:gd name="adj2" fmla="val 91862"/>
            <a:gd name="adj3" fmla="val 128735"/>
            <a:gd name="adj4" fmla="val 144889"/>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対象</a:t>
          </a:r>
          <a:r>
            <a:rPr kumimoji="1" lang="ja-JP" altLang="ja-JP" sz="1000" b="0">
              <a:latin typeface="+mn-lt"/>
              <a:ea typeface="+mn-ea"/>
              <a:cs typeface="+mn-cs"/>
            </a:rPr>
            <a:t>年度中に</a:t>
          </a:r>
          <a:br>
            <a:rPr kumimoji="1" lang="en-US" altLang="ja-JP" sz="1000" b="0">
              <a:latin typeface="+mn-lt"/>
              <a:ea typeface="+mn-ea"/>
              <a:cs typeface="+mn-cs"/>
            </a:rPr>
          </a:br>
          <a:r>
            <a:rPr kumimoji="1" lang="ja-JP" altLang="ja-JP" sz="1000" b="0">
              <a:latin typeface="+mn-lt"/>
              <a:ea typeface="+mn-ea"/>
              <a:cs typeface="+mn-cs"/>
            </a:rPr>
            <a:t>抹消となった車両</a:t>
          </a:r>
          <a:r>
            <a:rPr kumimoji="1" lang="ja-JP" altLang="en-US" sz="1000" b="0">
              <a:latin typeface="+mn-lt"/>
              <a:ea typeface="+mn-ea"/>
              <a:cs typeface="+mn-cs"/>
            </a:rPr>
            <a:t>には「</a:t>
          </a:r>
          <a:r>
            <a:rPr kumimoji="1" lang="en-US" altLang="ja-JP" sz="1000" b="0">
              <a:latin typeface="+mn-lt"/>
              <a:ea typeface="+mn-ea"/>
              <a:cs typeface="+mn-cs"/>
            </a:rPr>
            <a:t>1</a:t>
          </a:r>
          <a:r>
            <a:rPr kumimoji="1" lang="ja-JP" altLang="en-US" sz="1000" b="0">
              <a:latin typeface="+mn-lt"/>
              <a:ea typeface="+mn-ea"/>
              <a:cs typeface="+mn-cs"/>
            </a:rPr>
            <a:t>」</a:t>
          </a:r>
          <a:br>
            <a:rPr kumimoji="1" lang="en-US" altLang="ja-JP" sz="1000" b="0">
              <a:latin typeface="+mn-lt"/>
              <a:ea typeface="+mn-ea"/>
              <a:cs typeface="+mn-cs"/>
            </a:rPr>
          </a:br>
          <a:r>
            <a:rPr kumimoji="1" lang="ja-JP" altLang="ja-JP" sz="1000" b="0">
              <a:latin typeface="+mn-lt"/>
              <a:ea typeface="+mn-ea"/>
              <a:cs typeface="+mn-cs"/>
            </a:rPr>
            <a:t>新規使用した車両</a:t>
          </a:r>
          <a:r>
            <a:rPr kumimoji="1" lang="ja-JP" altLang="en-US" sz="1000" b="0">
              <a:latin typeface="+mn-lt"/>
              <a:ea typeface="+mn-ea"/>
              <a:cs typeface="+mn-cs"/>
            </a:rPr>
            <a:t>には「</a:t>
          </a:r>
          <a:r>
            <a:rPr kumimoji="1" lang="en-US" altLang="ja-JP" sz="1000" b="0">
              <a:latin typeface="+mn-lt"/>
              <a:ea typeface="+mn-ea"/>
              <a:cs typeface="+mn-cs"/>
            </a:rPr>
            <a:t>2</a:t>
          </a:r>
          <a:r>
            <a:rPr kumimoji="1" lang="ja-JP" altLang="en-US" sz="1000" b="0">
              <a:latin typeface="+mn-lt"/>
              <a:ea typeface="+mn-ea"/>
              <a:cs typeface="+mn-cs"/>
            </a:rPr>
            <a:t>」</a:t>
          </a:r>
          <a:br>
            <a:rPr kumimoji="1" lang="en-US" altLang="ja-JP" sz="1000" b="0">
              <a:latin typeface="+mn-lt"/>
              <a:ea typeface="+mn-ea"/>
              <a:cs typeface="+mn-cs"/>
            </a:rPr>
          </a:br>
          <a:r>
            <a:rPr kumimoji="1" lang="ja-JP" altLang="ja-JP" sz="1000" b="0">
              <a:latin typeface="+mn-lt"/>
              <a:ea typeface="+mn-ea"/>
              <a:cs typeface="+mn-cs"/>
            </a:rPr>
            <a:t>新規</a:t>
          </a:r>
          <a:r>
            <a:rPr kumimoji="1" lang="ja-JP" altLang="ja-JP" sz="1000" b="0">
              <a:solidFill>
                <a:sysClr val="windowText" lastClr="000000"/>
              </a:solidFill>
              <a:latin typeface="+mn-lt"/>
              <a:ea typeface="+mn-ea"/>
              <a:cs typeface="+mn-cs"/>
            </a:rPr>
            <a:t>使用し抹</a:t>
          </a:r>
          <a:r>
            <a:rPr kumimoji="1" lang="ja-JP" altLang="ja-JP" sz="1000" b="0">
              <a:latin typeface="+mn-lt"/>
              <a:ea typeface="+mn-ea"/>
              <a:cs typeface="+mn-cs"/>
            </a:rPr>
            <a:t>消となった車両</a:t>
          </a:r>
          <a:r>
            <a:rPr kumimoji="1" lang="ja-JP" altLang="en-US" sz="1000" b="0">
              <a:latin typeface="+mn-lt"/>
              <a:ea typeface="+mn-ea"/>
              <a:cs typeface="+mn-cs"/>
            </a:rPr>
            <a:t>には「</a:t>
          </a:r>
          <a:r>
            <a:rPr kumimoji="1" lang="en-US" altLang="ja-JP" sz="1000" b="0">
              <a:latin typeface="+mn-lt"/>
              <a:ea typeface="+mn-ea"/>
              <a:cs typeface="+mn-cs"/>
            </a:rPr>
            <a:t>3</a:t>
          </a:r>
          <a:r>
            <a:rPr kumimoji="1" lang="ja-JP" altLang="en-US" sz="1000" b="0">
              <a:latin typeface="+mn-lt"/>
              <a:ea typeface="+mn-ea"/>
              <a:cs typeface="+mn-cs"/>
            </a:rPr>
            <a:t>」　</a:t>
          </a:r>
          <a:r>
            <a:rPr kumimoji="1" lang="ja-JP" altLang="ja-JP" sz="1000" b="0">
              <a:latin typeface="+mn-lt"/>
              <a:ea typeface="+mn-ea"/>
              <a:cs typeface="+mn-cs"/>
            </a:rPr>
            <a:t>を</a:t>
          </a:r>
          <a:r>
            <a:rPr kumimoji="1" lang="ja-JP" altLang="en-US" sz="1000" b="0">
              <a:latin typeface="+mn-lt"/>
              <a:ea typeface="+mn-ea"/>
              <a:cs typeface="+mn-cs"/>
            </a:rPr>
            <a:t>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13</xdr:col>
      <xdr:colOff>215900</xdr:colOff>
      <xdr:row>7</xdr:row>
      <xdr:rowOff>1</xdr:rowOff>
    </xdr:from>
    <xdr:to>
      <xdr:col>16</xdr:col>
      <xdr:colOff>19050</xdr:colOff>
      <xdr:row>11</xdr:row>
      <xdr:rowOff>25401</xdr:rowOff>
    </xdr:to>
    <xdr:sp macro="" textlink="">
      <xdr:nvSpPr>
        <xdr:cNvPr id="5" name="線吹き出し 1 (枠付き) 4">
          <a:extLst>
            <a:ext uri="{FF2B5EF4-FFF2-40B4-BE49-F238E27FC236}">
              <a16:creationId xmlns:a16="http://schemas.microsoft.com/office/drawing/2014/main" id="{183E39F3-1151-4BA4-B626-F3FA97C0332E}"/>
            </a:ext>
          </a:extLst>
        </xdr:cNvPr>
        <xdr:cNvSpPr/>
      </xdr:nvSpPr>
      <xdr:spPr bwMode="auto">
        <a:xfrm>
          <a:off x="5788025" y="1704976"/>
          <a:ext cx="984250" cy="901700"/>
        </a:xfrm>
        <a:prstGeom prst="borderCallout1">
          <a:avLst>
            <a:gd name="adj1" fmla="val 102235"/>
            <a:gd name="adj2" fmla="val 11750"/>
            <a:gd name="adj3" fmla="val 196601"/>
            <a:gd name="adj4" fmla="val 5956"/>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対象年度の</a:t>
          </a:r>
          <a:r>
            <a:rPr kumimoji="1" lang="en-US" altLang="ja-JP" sz="1000" b="0">
              <a:latin typeface="+mn-lt"/>
              <a:ea typeface="+mn-ea"/>
              <a:cs typeface="+mn-cs"/>
            </a:rPr>
            <a:t>4</a:t>
          </a:r>
          <a:r>
            <a:rPr kumimoji="1" lang="ja-JP" altLang="en-US" sz="1000" b="0">
              <a:latin typeface="+mn-lt"/>
              <a:ea typeface="+mn-ea"/>
              <a:cs typeface="+mn-cs"/>
            </a:rPr>
            <a:t>月</a:t>
          </a:r>
          <a:r>
            <a:rPr kumimoji="1" lang="en-US" altLang="ja-JP" sz="1000" b="0">
              <a:latin typeface="+mn-lt"/>
              <a:ea typeface="+mn-ea"/>
              <a:cs typeface="+mn-cs"/>
            </a:rPr>
            <a:t>1</a:t>
          </a:r>
          <a:r>
            <a:rPr kumimoji="1" lang="ja-JP" altLang="en-US" sz="1000" b="0">
              <a:latin typeface="+mn-lt"/>
              <a:ea typeface="+mn-ea"/>
              <a:cs typeface="+mn-cs"/>
            </a:rPr>
            <a:t>日～</a:t>
          </a:r>
          <a:r>
            <a:rPr kumimoji="1" lang="en-US" altLang="ja-JP" sz="1000" b="0">
              <a:latin typeface="+mn-lt"/>
              <a:ea typeface="+mn-ea"/>
              <a:cs typeface="+mn-cs"/>
            </a:rPr>
            <a:t>3</a:t>
          </a:r>
          <a:r>
            <a:rPr kumimoji="1" lang="ja-JP" altLang="en-US" sz="1000" b="0">
              <a:latin typeface="+mn-lt"/>
              <a:ea typeface="+mn-ea"/>
              <a:cs typeface="+mn-cs"/>
            </a:rPr>
            <a:t>月</a:t>
          </a:r>
          <a:r>
            <a:rPr kumimoji="1" lang="en-US" altLang="ja-JP" sz="1000" b="0">
              <a:latin typeface="+mn-lt"/>
              <a:ea typeface="+mn-ea"/>
              <a:cs typeface="+mn-cs"/>
            </a:rPr>
            <a:t>31</a:t>
          </a:r>
          <a:r>
            <a:rPr kumimoji="1" lang="ja-JP" altLang="en-US" sz="1000" b="0">
              <a:latin typeface="+mn-lt"/>
              <a:ea typeface="+mn-ea"/>
              <a:cs typeface="+mn-cs"/>
            </a:rPr>
            <a:t>日の</a:t>
          </a:r>
          <a:br>
            <a:rPr kumimoji="1" lang="en-US" altLang="ja-JP" sz="1000" b="0">
              <a:latin typeface="+mn-lt"/>
              <a:ea typeface="+mn-ea"/>
              <a:cs typeface="+mn-cs"/>
            </a:rPr>
          </a:br>
          <a:r>
            <a:rPr kumimoji="1" lang="ja-JP" altLang="en-US" sz="1000" b="0">
              <a:latin typeface="+mn-lt"/>
              <a:ea typeface="+mn-ea"/>
              <a:cs typeface="+mn-cs"/>
            </a:rPr>
            <a:t>年間走行距離、年間給油量を入力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14</xdr:col>
      <xdr:colOff>228600</xdr:colOff>
      <xdr:row>11</xdr:row>
      <xdr:rowOff>28575</xdr:rowOff>
    </xdr:from>
    <xdr:to>
      <xdr:col>14</xdr:col>
      <xdr:colOff>368301</xdr:colOff>
      <xdr:row>15</xdr:row>
      <xdr:rowOff>133350</xdr:rowOff>
    </xdr:to>
    <xdr:cxnSp macro="">
      <xdr:nvCxnSpPr>
        <xdr:cNvPr id="6" name="直線矢印コネクタ 5">
          <a:extLst>
            <a:ext uri="{FF2B5EF4-FFF2-40B4-BE49-F238E27FC236}">
              <a16:creationId xmlns:a16="http://schemas.microsoft.com/office/drawing/2014/main" id="{99A1C420-AB28-4D22-8163-1B53DB82531F}"/>
            </a:ext>
          </a:extLst>
        </xdr:cNvPr>
        <xdr:cNvCxnSpPr/>
      </xdr:nvCxnSpPr>
      <xdr:spPr bwMode="auto">
        <a:xfrm flipH="1">
          <a:off x="6267450" y="2609850"/>
          <a:ext cx="139701" cy="914400"/>
        </a:xfrm>
        <a:prstGeom prst="straightConnector1">
          <a:avLst/>
        </a:prstGeom>
        <a:solidFill>
          <a:srgbClr val="FFFFE1"/>
        </a:solidFill>
        <a:ln w="15875" cap="flat" cmpd="sng" algn="ctr">
          <a:solidFill>
            <a:srgbClr val="000000"/>
          </a:solidFill>
          <a:prstDash val="solid"/>
          <a:round/>
          <a:headEnd type="none" w="med" len="med"/>
          <a:tailEnd type="triangle"/>
        </a:ln>
        <a:effectLst/>
      </xdr:spPr>
    </xdr:cxnSp>
    <xdr:clientData fPrintsWithSheet="0"/>
  </xdr:twoCellAnchor>
  <xdr:twoCellAnchor>
    <xdr:from>
      <xdr:col>21</xdr:col>
      <xdr:colOff>15240</xdr:colOff>
      <xdr:row>2</xdr:row>
      <xdr:rowOff>278130</xdr:rowOff>
    </xdr:from>
    <xdr:to>
      <xdr:col>36</xdr:col>
      <xdr:colOff>230506</xdr:colOff>
      <xdr:row>10</xdr:row>
      <xdr:rowOff>91441</xdr:rowOff>
    </xdr:to>
    <xdr:sp macro="" textlink="">
      <xdr:nvSpPr>
        <xdr:cNvPr id="7" name="線吹き出し 1 (枠付き) 4">
          <a:extLst>
            <a:ext uri="{FF2B5EF4-FFF2-40B4-BE49-F238E27FC236}">
              <a16:creationId xmlns:a16="http://schemas.microsoft.com/office/drawing/2014/main" id="{EC05BA9E-DAEE-4226-8691-C0D52C9B75A2}"/>
            </a:ext>
          </a:extLst>
        </xdr:cNvPr>
        <xdr:cNvSpPr/>
      </xdr:nvSpPr>
      <xdr:spPr bwMode="auto">
        <a:xfrm>
          <a:off x="8149590" y="735330"/>
          <a:ext cx="1720216" cy="1642111"/>
        </a:xfrm>
        <a:prstGeom prst="borderCallout1">
          <a:avLst>
            <a:gd name="adj1" fmla="val 100320"/>
            <a:gd name="adj2" fmla="val 49762"/>
            <a:gd name="adj3" fmla="val 153779"/>
            <a:gd name="adj4" fmla="val 47261"/>
          </a:avLst>
        </a:prstGeom>
        <a:solidFill>
          <a:srgbClr val="FFFF00"/>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lnSpc>
              <a:spcPts val="1200"/>
            </a:lnSpc>
          </a:pPr>
          <a:endParaRPr kumimoji="1" lang="en-US" altLang="ja-JP" sz="1000" b="0">
            <a:latin typeface="+mn-lt"/>
            <a:ea typeface="+mn-ea"/>
            <a:cs typeface="+mn-cs"/>
          </a:endParaRPr>
        </a:p>
        <a:p>
          <a:pPr algn="l">
            <a:lnSpc>
              <a:spcPts val="1200"/>
            </a:lnSpc>
          </a:pPr>
          <a:r>
            <a:rPr kumimoji="1" lang="ja-JP" altLang="en-US" sz="1000" b="0">
              <a:latin typeface="+mn-lt"/>
              <a:ea typeface="+mn-ea"/>
              <a:cs typeface="+mn-cs"/>
            </a:rPr>
            <a:t>令和</a:t>
          </a:r>
          <a:r>
            <a:rPr kumimoji="1" lang="en-US" altLang="ja-JP" sz="1000" b="0">
              <a:latin typeface="+mn-lt"/>
              <a:ea typeface="+mn-ea"/>
              <a:cs typeface="+mn-cs"/>
            </a:rPr>
            <a:t>7</a:t>
          </a:r>
          <a:r>
            <a:rPr kumimoji="1" lang="ja-JP" altLang="en-US" sz="1000" b="0">
              <a:latin typeface="+mn-lt"/>
              <a:ea typeface="+mn-ea"/>
              <a:cs typeface="+mn-cs"/>
            </a:rPr>
            <a:t>年度が計画期間の途中（計画期間が</a:t>
          </a:r>
          <a:r>
            <a:rPr kumimoji="1" lang="en-US" altLang="ja-JP" sz="1000" b="0">
              <a:latin typeface="+mn-lt"/>
              <a:ea typeface="+mn-ea"/>
              <a:cs typeface="+mn-cs"/>
            </a:rPr>
            <a:t>R3</a:t>
          </a:r>
          <a:r>
            <a:rPr kumimoji="1" lang="ja-JP" altLang="en-US" sz="1000" b="0">
              <a:latin typeface="+mn-lt"/>
              <a:ea typeface="+mn-ea"/>
              <a:cs typeface="+mn-cs"/>
            </a:rPr>
            <a:t>～</a:t>
          </a:r>
          <a:r>
            <a:rPr kumimoji="1" lang="en-US" altLang="ja-JP" sz="1000" b="0">
              <a:latin typeface="+mn-lt"/>
              <a:ea typeface="+mn-ea"/>
              <a:cs typeface="+mn-cs"/>
            </a:rPr>
            <a:t>R7</a:t>
          </a:r>
          <a:r>
            <a:rPr kumimoji="1" lang="ja-JP" altLang="en-US" sz="1000" b="0">
              <a:latin typeface="+mn-lt"/>
              <a:ea typeface="+mn-ea"/>
              <a:cs typeface="+mn-cs"/>
            </a:rPr>
            <a:t>、</a:t>
          </a:r>
          <a:r>
            <a:rPr kumimoji="1" lang="en-US" altLang="ja-JP" sz="1000" b="0">
              <a:latin typeface="+mn-lt"/>
              <a:ea typeface="+mn-ea"/>
              <a:cs typeface="+mn-cs"/>
            </a:rPr>
            <a:t>R4</a:t>
          </a:r>
          <a:r>
            <a:rPr kumimoji="1" lang="ja-JP" altLang="en-US" sz="1000" b="0">
              <a:latin typeface="+mn-lt"/>
              <a:ea typeface="+mn-ea"/>
              <a:cs typeface="+mn-cs"/>
            </a:rPr>
            <a:t>～</a:t>
          </a:r>
          <a:r>
            <a:rPr kumimoji="1" lang="en-US" altLang="ja-JP" sz="1000" b="0">
              <a:latin typeface="+mn-lt"/>
              <a:ea typeface="+mn-ea"/>
              <a:cs typeface="+mn-cs"/>
            </a:rPr>
            <a:t>R8</a:t>
          </a:r>
          <a:r>
            <a:rPr kumimoji="1" lang="ja-JP" altLang="en-US" sz="1000" b="0">
              <a:latin typeface="+mn-lt"/>
              <a:ea typeface="+mn-ea"/>
              <a:cs typeface="+mn-cs"/>
            </a:rPr>
            <a:t>、</a:t>
          </a:r>
          <a:r>
            <a:rPr kumimoji="1" lang="en-US" altLang="ja-JP" sz="1000" b="0">
              <a:latin typeface="+mn-lt"/>
              <a:ea typeface="+mn-ea"/>
              <a:cs typeface="+mn-cs"/>
            </a:rPr>
            <a:t>R5</a:t>
          </a:r>
          <a:r>
            <a:rPr kumimoji="1" lang="ja-JP" altLang="en-US" sz="1000" b="0">
              <a:latin typeface="+mn-lt"/>
              <a:ea typeface="+mn-ea"/>
              <a:cs typeface="+mn-cs"/>
            </a:rPr>
            <a:t>～</a:t>
          </a:r>
          <a:r>
            <a:rPr kumimoji="1" lang="en-US" altLang="ja-JP" sz="1000" b="0">
              <a:latin typeface="+mn-lt"/>
              <a:ea typeface="+mn-ea"/>
              <a:cs typeface="+mn-cs"/>
            </a:rPr>
            <a:t>R9</a:t>
          </a:r>
          <a:r>
            <a:rPr kumimoji="1" lang="ja-JP" altLang="en-US" sz="1000" b="0">
              <a:latin typeface="+mn-lt"/>
              <a:ea typeface="+mn-ea"/>
              <a:cs typeface="+mn-cs"/>
            </a:rPr>
            <a:t>、</a:t>
          </a:r>
          <a:r>
            <a:rPr kumimoji="1" lang="en-US" altLang="ja-JP" sz="1000" b="0">
              <a:latin typeface="+mn-lt"/>
              <a:ea typeface="+mn-ea"/>
              <a:cs typeface="+mn-cs"/>
            </a:rPr>
            <a:t>R6</a:t>
          </a:r>
          <a:r>
            <a:rPr kumimoji="1" lang="ja-JP" altLang="en-US" sz="1000" b="0">
              <a:latin typeface="+mn-lt"/>
              <a:ea typeface="+mn-ea"/>
              <a:cs typeface="+mn-cs"/>
            </a:rPr>
            <a:t>～</a:t>
          </a:r>
          <a:r>
            <a:rPr kumimoji="1" lang="en-US" altLang="ja-JP" sz="1000" b="0">
              <a:latin typeface="+mn-lt"/>
              <a:ea typeface="+mn-ea"/>
              <a:cs typeface="+mn-cs"/>
            </a:rPr>
            <a:t>R10</a:t>
          </a:r>
          <a:r>
            <a:rPr kumimoji="1" lang="ja-JP" altLang="en-US" sz="1000" b="0">
              <a:latin typeface="+mn-lt"/>
              <a:ea typeface="+mn-ea"/>
              <a:cs typeface="+mn-cs"/>
            </a:rPr>
            <a:t>）の場合、改正により低燃費車の定義から外れた車両の「</a:t>
          </a:r>
          <a:r>
            <a:rPr kumimoji="1" lang="en-US" altLang="ja-JP" sz="1000" b="0">
              <a:latin typeface="+mn-lt"/>
              <a:ea typeface="+mn-ea"/>
              <a:cs typeface="+mn-cs"/>
            </a:rPr>
            <a:t>1</a:t>
          </a:r>
          <a:r>
            <a:rPr kumimoji="1" lang="ja-JP" altLang="en-US" sz="1000" b="0">
              <a:latin typeface="+mn-lt"/>
              <a:ea typeface="+mn-ea"/>
              <a:cs typeface="+mn-cs"/>
            </a:rPr>
            <a:t>」を「</a:t>
          </a:r>
          <a:r>
            <a:rPr kumimoji="1" lang="en-US" altLang="ja-JP" sz="1000" b="0">
              <a:latin typeface="+mn-lt"/>
              <a:ea typeface="+mn-ea"/>
              <a:cs typeface="+mn-cs"/>
            </a:rPr>
            <a:t>9</a:t>
          </a:r>
          <a:r>
            <a:rPr kumimoji="1" lang="ja-JP" altLang="en-US" sz="1000" b="0">
              <a:latin typeface="+mn-lt"/>
              <a:ea typeface="+mn-ea"/>
              <a:cs typeface="+mn-cs"/>
            </a:rPr>
            <a:t>」に変更してください。ただし</a:t>
          </a:r>
          <a:r>
            <a:rPr kumimoji="1" lang="en-US" altLang="ja-JP" sz="1000" b="0">
              <a:latin typeface="+mn-lt"/>
              <a:ea typeface="+mn-ea"/>
              <a:cs typeface="+mn-cs"/>
            </a:rPr>
            <a:t>W</a:t>
          </a:r>
          <a:r>
            <a:rPr kumimoji="1" lang="ja-JP" altLang="en-US" sz="1000" b="0">
              <a:latin typeface="+mn-lt"/>
              <a:ea typeface="+mn-ea"/>
              <a:cs typeface="+mn-cs"/>
            </a:rPr>
            <a:t>列が</a:t>
          </a:r>
          <a:r>
            <a:rPr kumimoji="1" lang="ja-JP" altLang="en-US" sz="1000" b="1" u="sng">
              <a:latin typeface="+mn-lt"/>
              <a:ea typeface="+mn-ea"/>
              <a:cs typeface="+mn-cs"/>
            </a:rPr>
            <a:t>抹消「１」の場合は、</a:t>
          </a:r>
          <a:r>
            <a:rPr kumimoji="1" lang="en-US" altLang="ja-JP" sz="1000" b="1" u="sng">
              <a:latin typeface="+mn-lt"/>
              <a:ea typeface="+mn-ea"/>
              <a:cs typeface="+mn-cs"/>
            </a:rPr>
            <a:t>X</a:t>
          </a:r>
          <a:r>
            <a:rPr kumimoji="1" lang="ja-JP" altLang="en-US" sz="1000" b="1" u="sng">
              <a:latin typeface="+mn-lt"/>
              <a:ea typeface="+mn-ea"/>
              <a:cs typeface="+mn-cs"/>
            </a:rPr>
            <a:t>列は「１」のまま（９は入れない）とし、備考欄に「９」を入力してください。</a:t>
          </a:r>
          <a:endParaRPr kumimoji="1" lang="ja-JP" altLang="en-US" sz="1000" b="1" u="sng"/>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18</xdr:col>
      <xdr:colOff>0</xdr:colOff>
      <xdr:row>24</xdr:row>
      <xdr:rowOff>190500</xdr:rowOff>
    </xdr:from>
    <xdr:to>
      <xdr:col>23</xdr:col>
      <xdr:colOff>600075</xdr:colOff>
      <xdr:row>31</xdr:row>
      <xdr:rowOff>47625</xdr:rowOff>
    </xdr:to>
    <xdr:sp macro="" textlink="">
      <xdr:nvSpPr>
        <xdr:cNvPr id="2" name="テキスト ボックス 1">
          <a:extLst>
            <a:ext uri="{FF2B5EF4-FFF2-40B4-BE49-F238E27FC236}">
              <a16:creationId xmlns:a16="http://schemas.microsoft.com/office/drawing/2014/main" id="{92C5566F-ADFC-459B-8D64-80E76A4BFC31}"/>
            </a:ext>
          </a:extLst>
        </xdr:cNvPr>
        <xdr:cNvSpPr txBox="1"/>
      </xdr:nvSpPr>
      <xdr:spPr>
        <a:xfrm>
          <a:off x="6819900" y="9315450"/>
          <a:ext cx="2476500" cy="1133475"/>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900"/>
            <a:t>※</a:t>
          </a:r>
          <a:r>
            <a:rPr kumimoji="1" lang="ja-JP" altLang="en-US" sz="900"/>
            <a:t>別紙２－１よりカウントしています。左の表に転記してください。</a:t>
          </a:r>
          <a:endParaRPr kumimoji="1" lang="en-US" altLang="ja-JP" sz="900"/>
        </a:p>
        <a:p>
          <a:endParaRPr kumimoji="1" lang="en-US" altLang="ja-JP" sz="900"/>
        </a:p>
        <a:p>
          <a:r>
            <a:rPr kumimoji="1" lang="en-US" altLang="ja-JP" sz="900"/>
            <a:t>※</a:t>
          </a:r>
          <a:r>
            <a:rPr kumimoji="1" lang="ja-JP" altLang="en-US" sz="900"/>
            <a:t>被牽引車の減少・新規台数は上記に反映されませんので、一般車の減少・新規にそれぞれ台数を算入して転記してください。</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jisseki_200miman.xls" TargetMode="External"/><Relationship Id="rId1" Type="http://schemas.openxmlformats.org/officeDocument/2006/relationships/externalLinkPath" Target="/Users/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jisseki_200miman.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35336;&#30011;&#20219;&#24847;.xls" TargetMode="External"/><Relationship Id="rId1" Type="http://schemas.openxmlformats.org/officeDocument/2006/relationships/externalLinkPath" Target="/Users/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35336;&#30011;&#20219;&#2484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はじめにお読みください"/>
      <sheetName val="様式６号の４・Ａ－３"/>
      <sheetName val="様式１０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refreshError="1"/>
      <sheetData sheetId="1" refreshError="1"/>
      <sheetData sheetId="2" refreshError="1"/>
      <sheetData sheetId="3" refreshError="1"/>
      <sheetData sheetId="4" refreshError="1"/>
      <sheetData sheetId="5">
        <row r="18">
          <cell r="AR18" t="str">
            <v xml:space="preserve"> </v>
          </cell>
        </row>
        <row r="19">
          <cell r="AR19" t="str">
            <v xml:space="preserve"> </v>
          </cell>
        </row>
        <row r="20">
          <cell r="AR20" t="str">
            <v xml:space="preserve"> </v>
          </cell>
        </row>
        <row r="21">
          <cell r="AR21" t="str">
            <v xml:space="preserve"> </v>
          </cell>
        </row>
        <row r="22">
          <cell r="AR22" t="str">
            <v xml:space="preserve"> </v>
          </cell>
        </row>
        <row r="23">
          <cell r="AR23" t="str">
            <v xml:space="preserve"> </v>
          </cell>
        </row>
        <row r="24">
          <cell r="AR24" t="str">
            <v xml:space="preserve"> </v>
          </cell>
        </row>
        <row r="25">
          <cell r="AR25" t="str">
            <v xml:space="preserve"> </v>
          </cell>
        </row>
        <row r="26">
          <cell r="AR26" t="str">
            <v xml:space="preserve"> </v>
          </cell>
        </row>
        <row r="27">
          <cell r="AR27" t="str">
            <v xml:space="preserve"> </v>
          </cell>
        </row>
        <row r="28">
          <cell r="AR28" t="str">
            <v xml:space="preserve"> </v>
          </cell>
        </row>
        <row r="29">
          <cell r="AR29" t="str">
            <v xml:space="preserve"> </v>
          </cell>
        </row>
        <row r="30">
          <cell r="AR30" t="str">
            <v xml:space="preserve"> </v>
          </cell>
        </row>
        <row r="31">
          <cell r="AR31" t="str">
            <v xml:space="preserve"> </v>
          </cell>
        </row>
        <row r="32">
          <cell r="AR32" t="str">
            <v xml:space="preserve"> </v>
          </cell>
        </row>
        <row r="33">
          <cell r="AR33" t="str">
            <v xml:space="preserve"> </v>
          </cell>
        </row>
        <row r="34">
          <cell r="AR34" t="str">
            <v xml:space="preserve"> </v>
          </cell>
        </row>
        <row r="35">
          <cell r="AR35" t="str">
            <v xml:space="preserve"> </v>
          </cell>
        </row>
        <row r="36">
          <cell r="AR36" t="str">
            <v xml:space="preserve"> </v>
          </cell>
        </row>
        <row r="37">
          <cell r="AR37" t="str">
            <v xml:space="preserve"> </v>
          </cell>
        </row>
        <row r="38">
          <cell r="AR38" t="str">
            <v xml:space="preserve"> </v>
          </cell>
        </row>
        <row r="39">
          <cell r="AR39" t="str">
            <v xml:space="preserve"> </v>
          </cell>
        </row>
        <row r="40">
          <cell r="AR40" t="str">
            <v xml:space="preserve"> </v>
          </cell>
        </row>
        <row r="41">
          <cell r="AR41" t="str">
            <v xml:space="preserve"> </v>
          </cell>
        </row>
        <row r="42">
          <cell r="AR42" t="str">
            <v xml:space="preserve"> </v>
          </cell>
        </row>
        <row r="43">
          <cell r="AR43" t="str">
            <v xml:space="preserve"> </v>
          </cell>
        </row>
        <row r="44">
          <cell r="AR44" t="str">
            <v xml:space="preserve"> </v>
          </cell>
        </row>
        <row r="45">
          <cell r="AR45" t="str">
            <v xml:space="preserve"> </v>
          </cell>
        </row>
        <row r="46">
          <cell r="AR46" t="str">
            <v xml:space="preserve"> </v>
          </cell>
        </row>
        <row r="47">
          <cell r="AR47" t="str">
            <v xml:space="preserve"> </v>
          </cell>
        </row>
        <row r="48">
          <cell r="AR48" t="str">
            <v xml:space="preserve"> </v>
          </cell>
        </row>
        <row r="49">
          <cell r="AR49" t="str">
            <v xml:space="preserve"> </v>
          </cell>
        </row>
        <row r="50">
          <cell r="AR50" t="str">
            <v xml:space="preserve"> </v>
          </cell>
        </row>
        <row r="51">
          <cell r="AR51" t="str">
            <v xml:space="preserve"> </v>
          </cell>
        </row>
        <row r="52">
          <cell r="AR52" t="str">
            <v xml:space="preserve"> </v>
          </cell>
        </row>
        <row r="53">
          <cell r="AR53" t="str">
            <v xml:space="preserve"> </v>
          </cell>
        </row>
        <row r="54">
          <cell r="AR54" t="str">
            <v xml:space="preserve"> </v>
          </cell>
        </row>
        <row r="55">
          <cell r="AR55" t="str">
            <v xml:space="preserve"> </v>
          </cell>
        </row>
        <row r="56">
          <cell r="AR56" t="str">
            <v xml:space="preserve"> </v>
          </cell>
        </row>
        <row r="57">
          <cell r="AR57" t="str">
            <v xml:space="preserve"> </v>
          </cell>
        </row>
        <row r="58">
          <cell r="AR58" t="str">
            <v xml:space="preserve"> </v>
          </cell>
        </row>
        <row r="59">
          <cell r="AR59" t="str">
            <v xml:space="preserve"> </v>
          </cell>
        </row>
        <row r="60">
          <cell r="AR60" t="str">
            <v xml:space="preserve"> </v>
          </cell>
        </row>
        <row r="61">
          <cell r="AR61" t="str">
            <v xml:space="preserve"> </v>
          </cell>
        </row>
        <row r="62">
          <cell r="AR62" t="str">
            <v xml:space="preserve"> </v>
          </cell>
        </row>
        <row r="63">
          <cell r="AR63" t="str">
            <v xml:space="preserve"> </v>
          </cell>
        </row>
        <row r="64">
          <cell r="AR64" t="str">
            <v xml:space="preserve"> </v>
          </cell>
        </row>
        <row r="65">
          <cell r="AR65" t="str">
            <v xml:space="preserve"> </v>
          </cell>
        </row>
        <row r="66">
          <cell r="AR66" t="str">
            <v xml:space="preserve"> </v>
          </cell>
        </row>
        <row r="67">
          <cell r="AR67" t="str">
            <v xml:space="preserve"> </v>
          </cell>
        </row>
        <row r="68">
          <cell r="AR68" t="str">
            <v xml:space="preserve"> </v>
          </cell>
        </row>
        <row r="69">
          <cell r="AR69" t="str">
            <v xml:space="preserve"> </v>
          </cell>
        </row>
        <row r="70">
          <cell r="AR70" t="str">
            <v xml:space="preserve"> </v>
          </cell>
        </row>
        <row r="71">
          <cell r="AR71" t="str">
            <v xml:space="preserve"> </v>
          </cell>
        </row>
        <row r="72">
          <cell r="AR72" t="str">
            <v xml:space="preserve"> </v>
          </cell>
        </row>
        <row r="73">
          <cell r="AR73" t="str">
            <v xml:space="preserve"> </v>
          </cell>
        </row>
        <row r="74">
          <cell r="AR74" t="str">
            <v xml:space="preserve"> </v>
          </cell>
        </row>
        <row r="75">
          <cell r="AR75" t="str">
            <v xml:space="preserve"> </v>
          </cell>
        </row>
        <row r="76">
          <cell r="AR76" t="str">
            <v xml:space="preserve"> </v>
          </cell>
        </row>
        <row r="77">
          <cell r="AR77" t="str">
            <v xml:space="preserve"> </v>
          </cell>
        </row>
        <row r="78">
          <cell r="AR78" t="str">
            <v xml:space="preserve"> </v>
          </cell>
        </row>
        <row r="79">
          <cell r="AR79" t="str">
            <v xml:space="preserve"> </v>
          </cell>
        </row>
        <row r="80">
          <cell r="AR80" t="str">
            <v xml:space="preserve"> </v>
          </cell>
        </row>
        <row r="81">
          <cell r="AR81" t="str">
            <v xml:space="preserve"> </v>
          </cell>
        </row>
        <row r="82">
          <cell r="AR82" t="str">
            <v xml:space="preserve"> </v>
          </cell>
        </row>
        <row r="83">
          <cell r="AR83" t="str">
            <v xml:space="preserve"> </v>
          </cell>
        </row>
        <row r="84">
          <cell r="AR84" t="str">
            <v xml:space="preserve"> </v>
          </cell>
        </row>
        <row r="85">
          <cell r="AR85" t="str">
            <v xml:space="preserve"> </v>
          </cell>
        </row>
        <row r="86">
          <cell r="AR86" t="str">
            <v xml:space="preserve"> </v>
          </cell>
        </row>
        <row r="87">
          <cell r="AR87" t="str">
            <v xml:space="preserve"> </v>
          </cell>
        </row>
        <row r="88">
          <cell r="AR88" t="str">
            <v xml:space="preserve"> </v>
          </cell>
        </row>
        <row r="89">
          <cell r="AR89" t="str">
            <v xml:space="preserve"> </v>
          </cell>
        </row>
        <row r="90">
          <cell r="AR90" t="str">
            <v xml:space="preserve"> </v>
          </cell>
        </row>
        <row r="91">
          <cell r="AR91" t="str">
            <v xml:space="preserve"> </v>
          </cell>
        </row>
        <row r="92">
          <cell r="AR92" t="str">
            <v xml:space="preserve"> </v>
          </cell>
        </row>
        <row r="93">
          <cell r="AR93" t="str">
            <v xml:space="preserve"> </v>
          </cell>
        </row>
        <row r="94">
          <cell r="AR94" t="str">
            <v xml:space="preserve"> </v>
          </cell>
        </row>
        <row r="95">
          <cell r="AR95" t="str">
            <v xml:space="preserve"> </v>
          </cell>
        </row>
        <row r="96">
          <cell r="AR96" t="str">
            <v xml:space="preserve"> </v>
          </cell>
        </row>
        <row r="97">
          <cell r="AR97" t="str">
            <v xml:space="preserve"> </v>
          </cell>
        </row>
        <row r="98">
          <cell r="AR98" t="str">
            <v xml:space="preserve"> </v>
          </cell>
        </row>
        <row r="99">
          <cell r="AR99" t="str">
            <v xml:space="preserve"> </v>
          </cell>
        </row>
        <row r="100">
          <cell r="AR100" t="str">
            <v xml:space="preserve"> </v>
          </cell>
        </row>
        <row r="101">
          <cell r="AR101" t="str">
            <v xml:space="preserve"> </v>
          </cell>
        </row>
        <row r="102">
          <cell r="AR102" t="str">
            <v xml:space="preserve"> </v>
          </cell>
        </row>
        <row r="103">
          <cell r="AR103" t="str">
            <v xml:space="preserve"> </v>
          </cell>
        </row>
        <row r="104">
          <cell r="AR104" t="str">
            <v xml:space="preserve"> </v>
          </cell>
        </row>
        <row r="105">
          <cell r="AR105" t="str">
            <v xml:space="preserve"> </v>
          </cell>
        </row>
        <row r="106">
          <cell r="AR106" t="str">
            <v xml:space="preserve"> </v>
          </cell>
        </row>
        <row r="107">
          <cell r="AR107" t="str">
            <v xml:space="preserve"> </v>
          </cell>
        </row>
        <row r="108">
          <cell r="AR108" t="str">
            <v xml:space="preserve"> </v>
          </cell>
        </row>
        <row r="109">
          <cell r="AR109" t="str">
            <v xml:space="preserve"> </v>
          </cell>
        </row>
        <row r="110">
          <cell r="AR110" t="str">
            <v xml:space="preserve"> </v>
          </cell>
        </row>
        <row r="111">
          <cell r="AR111" t="str">
            <v xml:space="preserve"> </v>
          </cell>
        </row>
        <row r="112">
          <cell r="AR112" t="str">
            <v xml:space="preserve"> </v>
          </cell>
        </row>
        <row r="113">
          <cell r="AR113" t="str">
            <v xml:space="preserve"> </v>
          </cell>
        </row>
        <row r="114">
          <cell r="AR114" t="str">
            <v xml:space="preserve"> </v>
          </cell>
        </row>
        <row r="115">
          <cell r="AR115" t="str">
            <v xml:space="preserve"> </v>
          </cell>
        </row>
        <row r="116">
          <cell r="AR116" t="str">
            <v xml:space="preserve"> </v>
          </cell>
        </row>
        <row r="117">
          <cell r="AR117" t="str">
            <v xml:space="preserve"> </v>
          </cell>
        </row>
        <row r="118">
          <cell r="AR118" t="str">
            <v xml:space="preserve"> </v>
          </cell>
        </row>
        <row r="119">
          <cell r="AR119" t="str">
            <v xml:space="preserve"> </v>
          </cell>
        </row>
        <row r="120">
          <cell r="AR120" t="str">
            <v xml:space="preserve"> </v>
          </cell>
        </row>
        <row r="121">
          <cell r="AR121" t="str">
            <v xml:space="preserve"> </v>
          </cell>
        </row>
        <row r="122">
          <cell r="AR122" t="str">
            <v xml:space="preserve"> </v>
          </cell>
        </row>
        <row r="123">
          <cell r="AR123" t="str">
            <v xml:space="preserve"> </v>
          </cell>
        </row>
        <row r="124">
          <cell r="AR124" t="str">
            <v xml:space="preserve"> </v>
          </cell>
        </row>
        <row r="125">
          <cell r="AR125" t="str">
            <v xml:space="preserve"> </v>
          </cell>
        </row>
        <row r="126">
          <cell r="AR126" t="str">
            <v xml:space="preserve"> </v>
          </cell>
        </row>
        <row r="127">
          <cell r="AR127" t="str">
            <v xml:space="preserve"> </v>
          </cell>
        </row>
        <row r="128">
          <cell r="AR128" t="str">
            <v xml:space="preserve"> </v>
          </cell>
        </row>
        <row r="129">
          <cell r="AR129" t="str">
            <v xml:space="preserve"> </v>
          </cell>
        </row>
        <row r="130">
          <cell r="AR130" t="str">
            <v xml:space="preserve"> </v>
          </cell>
        </row>
        <row r="131">
          <cell r="AR131" t="str">
            <v xml:space="preserve"> </v>
          </cell>
        </row>
        <row r="132">
          <cell r="AR132" t="str">
            <v xml:space="preserve"> </v>
          </cell>
        </row>
        <row r="133">
          <cell r="AR133" t="str">
            <v xml:space="preserve"> </v>
          </cell>
        </row>
        <row r="134">
          <cell r="AR134" t="str">
            <v xml:space="preserve"> </v>
          </cell>
        </row>
        <row r="135">
          <cell r="AR135" t="str">
            <v xml:space="preserve"> </v>
          </cell>
        </row>
        <row r="136">
          <cell r="AR136" t="str">
            <v xml:space="preserve"> </v>
          </cell>
        </row>
        <row r="137">
          <cell r="AR137" t="str">
            <v xml:space="preserve"> </v>
          </cell>
        </row>
        <row r="138">
          <cell r="AR138" t="str">
            <v xml:space="preserve"> </v>
          </cell>
        </row>
        <row r="139">
          <cell r="AR139" t="str">
            <v xml:space="preserve"> </v>
          </cell>
        </row>
        <row r="140">
          <cell r="AR140" t="str">
            <v xml:space="preserve"> </v>
          </cell>
        </row>
        <row r="141">
          <cell r="AR141" t="str">
            <v xml:space="preserve"> </v>
          </cell>
        </row>
        <row r="142">
          <cell r="AR142" t="str">
            <v xml:space="preserve"> </v>
          </cell>
        </row>
        <row r="143">
          <cell r="AR143" t="str">
            <v xml:space="preserve"> </v>
          </cell>
        </row>
        <row r="144">
          <cell r="AR144" t="str">
            <v xml:space="preserve"> </v>
          </cell>
        </row>
        <row r="145">
          <cell r="AR145" t="str">
            <v xml:space="preserve"> </v>
          </cell>
        </row>
        <row r="146">
          <cell r="AR146" t="str">
            <v xml:space="preserve"> </v>
          </cell>
        </row>
        <row r="147">
          <cell r="AR147" t="str">
            <v xml:space="preserve"> </v>
          </cell>
        </row>
        <row r="148">
          <cell r="AR148" t="str">
            <v xml:space="preserve"> </v>
          </cell>
        </row>
        <row r="149">
          <cell r="AR149" t="str">
            <v xml:space="preserve"> </v>
          </cell>
        </row>
        <row r="150">
          <cell r="AR150" t="str">
            <v xml:space="preserve"> </v>
          </cell>
        </row>
        <row r="151">
          <cell r="AR151" t="str">
            <v xml:space="preserve"> </v>
          </cell>
        </row>
        <row r="152">
          <cell r="AR152" t="str">
            <v xml:space="preserve"> </v>
          </cell>
        </row>
        <row r="153">
          <cell r="AR153" t="str">
            <v xml:space="preserve"> </v>
          </cell>
        </row>
        <row r="154">
          <cell r="AR154" t="str">
            <v xml:space="preserve"> </v>
          </cell>
        </row>
        <row r="155">
          <cell r="AR155" t="str">
            <v xml:space="preserve"> </v>
          </cell>
        </row>
        <row r="156">
          <cell r="AR156" t="str">
            <v xml:space="preserve"> </v>
          </cell>
        </row>
        <row r="157">
          <cell r="AR157" t="str">
            <v xml:space="preserve"> </v>
          </cell>
        </row>
        <row r="158">
          <cell r="AR158" t="str">
            <v xml:space="preserve"> </v>
          </cell>
        </row>
        <row r="159">
          <cell r="AR159" t="str">
            <v xml:space="preserve"> </v>
          </cell>
        </row>
        <row r="160">
          <cell r="AR160" t="str">
            <v xml:space="preserve"> </v>
          </cell>
        </row>
        <row r="161">
          <cell r="AR161" t="str">
            <v xml:space="preserve"> </v>
          </cell>
        </row>
        <row r="162">
          <cell r="AR162" t="str">
            <v xml:space="preserve"> </v>
          </cell>
        </row>
        <row r="163">
          <cell r="AR163" t="str">
            <v xml:space="preserve"> </v>
          </cell>
        </row>
        <row r="164">
          <cell r="AR164" t="str">
            <v xml:space="preserve"> </v>
          </cell>
        </row>
        <row r="165">
          <cell r="AR165" t="str">
            <v xml:space="preserve"> </v>
          </cell>
        </row>
        <row r="166">
          <cell r="AR166" t="str">
            <v xml:space="preserve"> </v>
          </cell>
        </row>
        <row r="167">
          <cell r="AR167" t="str">
            <v xml:space="preserve"> </v>
          </cell>
        </row>
        <row r="168">
          <cell r="AR168" t="str">
            <v xml:space="preserve"> </v>
          </cell>
        </row>
        <row r="169">
          <cell r="AR169" t="str">
            <v xml:space="preserve"> </v>
          </cell>
        </row>
        <row r="170">
          <cell r="AR170" t="str">
            <v xml:space="preserve"> </v>
          </cell>
        </row>
        <row r="171">
          <cell r="AR171" t="str">
            <v xml:space="preserve"> </v>
          </cell>
        </row>
        <row r="172">
          <cell r="AR172" t="str">
            <v xml:space="preserve"> </v>
          </cell>
        </row>
        <row r="173">
          <cell r="AR173" t="str">
            <v xml:space="preserve"> </v>
          </cell>
        </row>
        <row r="174">
          <cell r="AR174" t="str">
            <v xml:space="preserve"> </v>
          </cell>
        </row>
        <row r="175">
          <cell r="AR175" t="str">
            <v xml:space="preserve"> </v>
          </cell>
        </row>
        <row r="176">
          <cell r="AR176" t="str">
            <v xml:space="preserve"> </v>
          </cell>
        </row>
        <row r="177">
          <cell r="AR177" t="str">
            <v xml:space="preserve"> </v>
          </cell>
        </row>
        <row r="178">
          <cell r="AR178" t="str">
            <v xml:space="preserve"> </v>
          </cell>
        </row>
        <row r="179">
          <cell r="AR179" t="str">
            <v xml:space="preserve"> </v>
          </cell>
        </row>
        <row r="180">
          <cell r="AR180" t="str">
            <v xml:space="preserve"> </v>
          </cell>
        </row>
        <row r="181">
          <cell r="AR181" t="str">
            <v xml:space="preserve"> </v>
          </cell>
        </row>
        <row r="182">
          <cell r="AR182" t="str">
            <v xml:space="preserve"> </v>
          </cell>
        </row>
        <row r="183">
          <cell r="AR183" t="str">
            <v xml:space="preserve"> </v>
          </cell>
        </row>
        <row r="184">
          <cell r="AR184" t="str">
            <v xml:space="preserve"> </v>
          </cell>
        </row>
        <row r="185">
          <cell r="AR185" t="str">
            <v xml:space="preserve"> </v>
          </cell>
        </row>
        <row r="186">
          <cell r="AR186" t="str">
            <v xml:space="preserve"> </v>
          </cell>
        </row>
        <row r="187">
          <cell r="AR187" t="str">
            <v xml:space="preserve"> </v>
          </cell>
        </row>
        <row r="188">
          <cell r="AR188" t="str">
            <v xml:space="preserve"> </v>
          </cell>
        </row>
        <row r="189">
          <cell r="AR189" t="str">
            <v xml:space="preserve"> </v>
          </cell>
        </row>
        <row r="190">
          <cell r="AR190" t="str">
            <v xml:space="preserve"> </v>
          </cell>
        </row>
        <row r="191">
          <cell r="AR191" t="str">
            <v xml:space="preserve"> </v>
          </cell>
        </row>
        <row r="192">
          <cell r="AR192" t="str">
            <v xml:space="preserve"> </v>
          </cell>
        </row>
        <row r="193">
          <cell r="AR193" t="str">
            <v xml:space="preserve"> </v>
          </cell>
        </row>
        <row r="194">
          <cell r="AR194" t="str">
            <v xml:space="preserve"> </v>
          </cell>
        </row>
        <row r="195">
          <cell r="AR195" t="str">
            <v xml:space="preserve"> </v>
          </cell>
        </row>
        <row r="196">
          <cell r="AR196" t="str">
            <v xml:space="preserve"> </v>
          </cell>
        </row>
        <row r="197">
          <cell r="AR197" t="str">
            <v xml:space="preserve"> </v>
          </cell>
        </row>
        <row r="198">
          <cell r="AR198" t="str">
            <v xml:space="preserve"> </v>
          </cell>
        </row>
        <row r="199">
          <cell r="AR199" t="str">
            <v xml:space="preserve"> </v>
          </cell>
        </row>
        <row r="200">
          <cell r="AR200" t="str">
            <v xml:space="preserve"> </v>
          </cell>
        </row>
        <row r="201">
          <cell r="AR201" t="str">
            <v xml:space="preserve"> </v>
          </cell>
        </row>
        <row r="202">
          <cell r="AR202" t="str">
            <v xml:space="preserve"> </v>
          </cell>
        </row>
        <row r="203">
          <cell r="AR203" t="str">
            <v xml:space="preserve"> </v>
          </cell>
        </row>
        <row r="204">
          <cell r="AR204" t="str">
            <v xml:space="preserve"> </v>
          </cell>
        </row>
        <row r="205">
          <cell r="AR205" t="str">
            <v xml:space="preserve"> </v>
          </cell>
        </row>
        <row r="206">
          <cell r="AR206" t="str">
            <v xml:space="preserve"> </v>
          </cell>
        </row>
        <row r="207">
          <cell r="AR207" t="str">
            <v xml:space="preserve"> </v>
          </cell>
        </row>
        <row r="208">
          <cell r="AR208" t="str">
            <v xml:space="preserve"> </v>
          </cell>
        </row>
        <row r="209">
          <cell r="AR209" t="str">
            <v xml:space="preserve"> </v>
          </cell>
        </row>
        <row r="210">
          <cell r="AR210" t="str">
            <v xml:space="preserve"> </v>
          </cell>
        </row>
        <row r="211">
          <cell r="AR211" t="str">
            <v xml:space="preserve"> </v>
          </cell>
        </row>
        <row r="212">
          <cell r="AR212" t="str">
            <v xml:space="preserve"> </v>
          </cell>
        </row>
        <row r="213">
          <cell r="AR213" t="str">
            <v xml:space="preserve"> </v>
          </cell>
        </row>
        <row r="214">
          <cell r="AR214" t="str">
            <v xml:space="preserve"> </v>
          </cell>
        </row>
        <row r="215">
          <cell r="AR215" t="str">
            <v xml:space="preserve"> </v>
          </cell>
        </row>
        <row r="216">
          <cell r="AR216" t="str">
            <v xml:space="preserve"> </v>
          </cell>
        </row>
        <row r="217">
          <cell r="AR217" t="str">
            <v xml:space="preserve"> </v>
          </cell>
        </row>
        <row r="218">
          <cell r="AR218" t="str">
            <v xml:space="preserve"> </v>
          </cell>
        </row>
        <row r="219">
          <cell r="AR219" t="str">
            <v xml:space="preserve"> </v>
          </cell>
        </row>
        <row r="220">
          <cell r="AR220" t="str">
            <v xml:space="preserve"> </v>
          </cell>
        </row>
        <row r="221">
          <cell r="AR221" t="str">
            <v xml:space="preserve"> </v>
          </cell>
        </row>
        <row r="222">
          <cell r="AR222" t="str">
            <v xml:space="preserve"> </v>
          </cell>
        </row>
        <row r="223">
          <cell r="AR223" t="str">
            <v xml:space="preserve"> </v>
          </cell>
        </row>
        <row r="224">
          <cell r="AR224" t="str">
            <v xml:space="preserve"> </v>
          </cell>
        </row>
        <row r="225">
          <cell r="AR225" t="str">
            <v xml:space="preserve"> </v>
          </cell>
        </row>
        <row r="226">
          <cell r="AR226" t="str">
            <v xml:space="preserve"> </v>
          </cell>
        </row>
        <row r="227">
          <cell r="AR227" t="str">
            <v xml:space="preserve"> </v>
          </cell>
        </row>
        <row r="228">
          <cell r="AR228" t="str">
            <v xml:space="preserve"> </v>
          </cell>
        </row>
        <row r="229">
          <cell r="AR229" t="str">
            <v xml:space="preserve"> </v>
          </cell>
        </row>
        <row r="230">
          <cell r="AR230" t="str">
            <v xml:space="preserve"> </v>
          </cell>
        </row>
        <row r="231">
          <cell r="AR231" t="str">
            <v xml:space="preserve"> </v>
          </cell>
        </row>
        <row r="232">
          <cell r="AR232" t="str">
            <v xml:space="preserve"> </v>
          </cell>
        </row>
        <row r="233">
          <cell r="AR233" t="str">
            <v xml:space="preserve"> </v>
          </cell>
        </row>
        <row r="234">
          <cell r="AR234" t="str">
            <v xml:space="preserve"> </v>
          </cell>
        </row>
        <row r="235">
          <cell r="AR235" t="str">
            <v xml:space="preserve"> </v>
          </cell>
        </row>
        <row r="236">
          <cell r="AR236" t="str">
            <v xml:space="preserve"> </v>
          </cell>
        </row>
        <row r="237">
          <cell r="AR237" t="str">
            <v xml:space="preserve"> </v>
          </cell>
        </row>
        <row r="238">
          <cell r="AR238" t="str">
            <v xml:space="preserve"> </v>
          </cell>
        </row>
        <row r="239">
          <cell r="AR239" t="str">
            <v xml:space="preserve"> </v>
          </cell>
        </row>
        <row r="240">
          <cell r="AR240" t="str">
            <v xml:space="preserve"> </v>
          </cell>
        </row>
        <row r="241">
          <cell r="AR241" t="str">
            <v xml:space="preserve"> </v>
          </cell>
        </row>
        <row r="242">
          <cell r="AR242" t="str">
            <v xml:space="preserve"> </v>
          </cell>
        </row>
        <row r="243">
          <cell r="AR243" t="str">
            <v xml:space="preserve"> </v>
          </cell>
        </row>
        <row r="244">
          <cell r="AR244" t="str">
            <v xml:space="preserve"> </v>
          </cell>
        </row>
        <row r="245">
          <cell r="AR245" t="str">
            <v xml:space="preserve"> </v>
          </cell>
        </row>
        <row r="246">
          <cell r="AR246" t="str">
            <v xml:space="preserve"> </v>
          </cell>
        </row>
        <row r="247">
          <cell r="AR247" t="str">
            <v xml:space="preserve"> </v>
          </cell>
        </row>
        <row r="248">
          <cell r="AR248" t="str">
            <v xml:space="preserve"> </v>
          </cell>
        </row>
        <row r="249">
          <cell r="AR249" t="str">
            <v xml:space="preserve"> </v>
          </cell>
        </row>
        <row r="250">
          <cell r="AR250" t="str">
            <v xml:space="preserve"> </v>
          </cell>
        </row>
        <row r="251">
          <cell r="AR251" t="str">
            <v xml:space="preserve"> </v>
          </cell>
        </row>
        <row r="252">
          <cell r="AR252" t="str">
            <v xml:space="preserve"> </v>
          </cell>
        </row>
        <row r="253">
          <cell r="AR253" t="str">
            <v xml:space="preserve"> </v>
          </cell>
        </row>
        <row r="254">
          <cell r="AR254" t="str">
            <v xml:space="preserve"> </v>
          </cell>
        </row>
        <row r="255">
          <cell r="AR255" t="str">
            <v xml:space="preserve"> </v>
          </cell>
        </row>
        <row r="256">
          <cell r="AR256" t="str">
            <v xml:space="preserve"> </v>
          </cell>
        </row>
        <row r="257">
          <cell r="AR257" t="str">
            <v xml:space="preserve"> </v>
          </cell>
        </row>
        <row r="258">
          <cell r="AR258" t="str">
            <v xml:space="preserve"> </v>
          </cell>
        </row>
        <row r="259">
          <cell r="AR259" t="str">
            <v xml:space="preserve"> </v>
          </cell>
        </row>
        <row r="260">
          <cell r="AR260" t="str">
            <v xml:space="preserve"> </v>
          </cell>
        </row>
        <row r="261">
          <cell r="AR261" t="str">
            <v xml:space="preserve"> </v>
          </cell>
        </row>
        <row r="262">
          <cell r="AR262" t="str">
            <v xml:space="preserve"> </v>
          </cell>
        </row>
        <row r="263">
          <cell r="AR263" t="str">
            <v xml:space="preserve"> </v>
          </cell>
        </row>
        <row r="264">
          <cell r="AR264" t="str">
            <v xml:space="preserve"> </v>
          </cell>
        </row>
        <row r="265">
          <cell r="AR265" t="str">
            <v xml:space="preserve"> </v>
          </cell>
        </row>
        <row r="266">
          <cell r="AR266" t="str">
            <v xml:space="preserve"> </v>
          </cell>
        </row>
        <row r="267">
          <cell r="AR267" t="str">
            <v xml:space="preserve"> </v>
          </cell>
        </row>
        <row r="268">
          <cell r="AR268" t="str">
            <v xml:space="preserve"> </v>
          </cell>
        </row>
        <row r="269">
          <cell r="AR269" t="str">
            <v xml:space="preserve"> </v>
          </cell>
        </row>
        <row r="270">
          <cell r="AR270" t="str">
            <v xml:space="preserve"> </v>
          </cell>
        </row>
        <row r="271">
          <cell r="AR271" t="str">
            <v xml:space="preserve"> </v>
          </cell>
        </row>
        <row r="272">
          <cell r="AR272" t="str">
            <v xml:space="preserve"> </v>
          </cell>
        </row>
        <row r="273">
          <cell r="AR273" t="str">
            <v xml:space="preserve"> </v>
          </cell>
        </row>
        <row r="274">
          <cell r="AR274" t="str">
            <v xml:space="preserve"> </v>
          </cell>
        </row>
        <row r="275">
          <cell r="AR275" t="str">
            <v xml:space="preserve"> </v>
          </cell>
        </row>
        <row r="276">
          <cell r="AR276" t="str">
            <v xml:space="preserve"> </v>
          </cell>
        </row>
        <row r="277">
          <cell r="AR277" t="str">
            <v xml:space="preserve"> </v>
          </cell>
        </row>
        <row r="278">
          <cell r="AR278" t="str">
            <v xml:space="preserve"> </v>
          </cell>
        </row>
        <row r="279">
          <cell r="AR279" t="str">
            <v xml:space="preserve"> </v>
          </cell>
        </row>
        <row r="280">
          <cell r="AR280" t="str">
            <v xml:space="preserve"> </v>
          </cell>
        </row>
        <row r="281">
          <cell r="AR281" t="str">
            <v xml:space="preserve"> </v>
          </cell>
        </row>
        <row r="282">
          <cell r="AR282" t="str">
            <v xml:space="preserve"> </v>
          </cell>
        </row>
        <row r="283">
          <cell r="AR283" t="str">
            <v xml:space="preserve"> </v>
          </cell>
        </row>
        <row r="284">
          <cell r="AR284" t="str">
            <v xml:space="preserve"> </v>
          </cell>
        </row>
        <row r="285">
          <cell r="AR285" t="str">
            <v xml:space="preserve"> </v>
          </cell>
        </row>
        <row r="286">
          <cell r="AR286" t="str">
            <v xml:space="preserve"> </v>
          </cell>
        </row>
        <row r="287">
          <cell r="AR287" t="str">
            <v xml:space="preserve"> </v>
          </cell>
        </row>
        <row r="288">
          <cell r="AR288" t="str">
            <v xml:space="preserve"> </v>
          </cell>
        </row>
        <row r="289">
          <cell r="AR289" t="str">
            <v xml:space="preserve"> </v>
          </cell>
        </row>
        <row r="290">
          <cell r="AR290" t="str">
            <v xml:space="preserve"> </v>
          </cell>
        </row>
        <row r="291">
          <cell r="AR291" t="str">
            <v xml:space="preserve"> </v>
          </cell>
        </row>
        <row r="292">
          <cell r="AR292" t="str">
            <v xml:space="preserve"> </v>
          </cell>
        </row>
        <row r="293">
          <cell r="AR293" t="str">
            <v xml:space="preserve"> </v>
          </cell>
        </row>
        <row r="294">
          <cell r="AR294" t="str">
            <v xml:space="preserve"> </v>
          </cell>
        </row>
        <row r="295">
          <cell r="AR295" t="str">
            <v xml:space="preserve"> </v>
          </cell>
        </row>
        <row r="296">
          <cell r="AR296" t="str">
            <v xml:space="preserve"> </v>
          </cell>
        </row>
        <row r="297">
          <cell r="AR297" t="str">
            <v xml:space="preserve"> </v>
          </cell>
        </row>
        <row r="298">
          <cell r="AR298" t="str">
            <v xml:space="preserve"> </v>
          </cell>
        </row>
        <row r="299">
          <cell r="AR299" t="str">
            <v xml:space="preserve"> </v>
          </cell>
        </row>
        <row r="300">
          <cell r="AR300" t="str">
            <v xml:space="preserve"> </v>
          </cell>
        </row>
        <row r="301">
          <cell r="AR301" t="str">
            <v xml:space="preserve"> </v>
          </cell>
        </row>
        <row r="302">
          <cell r="AR302" t="str">
            <v xml:space="preserve"> </v>
          </cell>
        </row>
        <row r="303">
          <cell r="AR303" t="str">
            <v xml:space="preserve"> </v>
          </cell>
        </row>
        <row r="304">
          <cell r="AR304" t="str">
            <v xml:space="preserve"> </v>
          </cell>
        </row>
        <row r="305">
          <cell r="AR305" t="str">
            <v xml:space="preserve"> </v>
          </cell>
        </row>
        <row r="306">
          <cell r="AR306" t="str">
            <v xml:space="preserve"> </v>
          </cell>
        </row>
        <row r="307">
          <cell r="AR307" t="str">
            <v xml:space="preserve"> </v>
          </cell>
        </row>
        <row r="308">
          <cell r="AR308" t="str">
            <v xml:space="preserve"> </v>
          </cell>
        </row>
        <row r="309">
          <cell r="AR309" t="str">
            <v xml:space="preserve"> </v>
          </cell>
        </row>
        <row r="310">
          <cell r="AR310" t="str">
            <v xml:space="preserve"> </v>
          </cell>
        </row>
        <row r="311">
          <cell r="AR311" t="str">
            <v xml:space="preserve"> </v>
          </cell>
        </row>
        <row r="312">
          <cell r="AR312" t="str">
            <v xml:space="preserve"> </v>
          </cell>
        </row>
        <row r="313">
          <cell r="AR313" t="str">
            <v xml:space="preserve"> </v>
          </cell>
        </row>
        <row r="314">
          <cell r="AR314" t="str">
            <v xml:space="preserve"> </v>
          </cell>
        </row>
        <row r="315">
          <cell r="AR315" t="str">
            <v xml:space="preserve"> </v>
          </cell>
        </row>
        <row r="316">
          <cell r="AR316" t="str">
            <v xml:space="preserve"> </v>
          </cell>
        </row>
        <row r="317">
          <cell r="AR317" t="str">
            <v xml:space="preserve"> </v>
          </cell>
        </row>
      </sheetData>
      <sheetData sheetId="6" refreshError="1"/>
      <sheetData sheetId="7" refreshError="1"/>
      <sheetData sheetId="8" refreshError="1"/>
      <sheetData sheetId="9">
        <row r="4">
          <cell r="A4" t="str">
            <v>貨1ガ-</v>
          </cell>
        </row>
      </sheetData>
      <sheetData sheetId="10" refreshError="1"/>
      <sheetData sheetId="11" refreshError="1"/>
      <sheetData sheetId="12">
        <row r="2">
          <cell r="A2" t="str">
            <v>－</v>
          </cell>
          <cell r="B2">
            <v>1</v>
          </cell>
          <cell r="D2" t="str">
            <v>所沢</v>
          </cell>
        </row>
        <row r="3">
          <cell r="A3" t="str">
            <v>A</v>
          </cell>
          <cell r="B3">
            <v>2</v>
          </cell>
          <cell r="D3" t="str">
            <v>熊谷</v>
          </cell>
        </row>
        <row r="4">
          <cell r="A4" t="str">
            <v>AAA</v>
          </cell>
          <cell r="B4">
            <v>3</v>
          </cell>
          <cell r="D4" t="str">
            <v>大宮</v>
          </cell>
        </row>
        <row r="5">
          <cell r="A5" t="str">
            <v>AAE</v>
          </cell>
          <cell r="B5">
            <v>4</v>
          </cell>
          <cell r="D5" t="str">
            <v>春日部</v>
          </cell>
        </row>
        <row r="6">
          <cell r="A6" t="str">
            <v>AAF</v>
          </cell>
          <cell r="B6">
            <v>5</v>
          </cell>
          <cell r="D6" t="str">
            <v>川越</v>
          </cell>
        </row>
        <row r="7">
          <cell r="A7" t="str">
            <v>AAG</v>
          </cell>
          <cell r="B7">
            <v>6</v>
          </cell>
          <cell r="D7" t="str">
            <v>川口</v>
          </cell>
        </row>
        <row r="8">
          <cell r="A8" t="str">
            <v>ABA</v>
          </cell>
          <cell r="B8">
            <v>7</v>
          </cell>
          <cell r="D8" t="str">
            <v>越谷</v>
          </cell>
        </row>
        <row r="9">
          <cell r="A9" t="str">
            <v>ABE</v>
          </cell>
          <cell r="B9">
            <v>8</v>
          </cell>
        </row>
        <row r="10">
          <cell r="A10" t="str">
            <v>ABF</v>
          </cell>
          <cell r="B10">
            <v>9</v>
          </cell>
        </row>
        <row r="11">
          <cell r="A11" t="str">
            <v>ABG</v>
          </cell>
          <cell r="B11">
            <v>10</v>
          </cell>
        </row>
        <row r="12">
          <cell r="A12" t="str">
            <v>ACB</v>
          </cell>
          <cell r="B12">
            <v>11</v>
          </cell>
        </row>
        <row r="13">
          <cell r="A13" t="str">
            <v>ACC</v>
          </cell>
          <cell r="B13">
            <v>12</v>
          </cell>
        </row>
        <row r="14">
          <cell r="A14" t="str">
            <v>ACE</v>
          </cell>
          <cell r="B14">
            <v>13</v>
          </cell>
        </row>
        <row r="15">
          <cell r="A15" t="str">
            <v>ACF</v>
          </cell>
          <cell r="B15">
            <v>14</v>
          </cell>
        </row>
        <row r="16">
          <cell r="A16" t="str">
            <v>ACG</v>
          </cell>
          <cell r="B16">
            <v>15</v>
          </cell>
        </row>
        <row r="17">
          <cell r="A17" t="str">
            <v>ACGS</v>
          </cell>
          <cell r="B17">
            <v>16</v>
          </cell>
        </row>
        <row r="18">
          <cell r="A18" t="str">
            <v>ADB</v>
          </cell>
          <cell r="B18">
            <v>17</v>
          </cell>
        </row>
        <row r="19">
          <cell r="A19" t="str">
            <v>ADC</v>
          </cell>
          <cell r="B19">
            <v>18</v>
          </cell>
        </row>
        <row r="20">
          <cell r="A20" t="str">
            <v>ADE</v>
          </cell>
          <cell r="B20">
            <v>19</v>
          </cell>
        </row>
        <row r="21">
          <cell r="A21" t="str">
            <v>ADF</v>
          </cell>
          <cell r="B21">
            <v>20</v>
          </cell>
        </row>
        <row r="22">
          <cell r="A22" t="str">
            <v>ADG</v>
          </cell>
          <cell r="B22">
            <v>21</v>
          </cell>
        </row>
        <row r="23">
          <cell r="A23" t="str">
            <v>ADGS</v>
          </cell>
          <cell r="B23">
            <v>22</v>
          </cell>
        </row>
        <row r="24">
          <cell r="A24" t="str">
            <v>AEA</v>
          </cell>
          <cell r="B24">
            <v>23</v>
          </cell>
        </row>
        <row r="25">
          <cell r="A25" t="str">
            <v>AEB</v>
          </cell>
          <cell r="B25">
            <v>24</v>
          </cell>
        </row>
        <row r="26">
          <cell r="A26" t="str">
            <v>AEC</v>
          </cell>
          <cell r="B26">
            <v>25</v>
          </cell>
        </row>
        <row r="27">
          <cell r="A27" t="str">
            <v>AEE</v>
          </cell>
          <cell r="B27">
            <v>26</v>
          </cell>
        </row>
        <row r="28">
          <cell r="A28" t="str">
            <v>AEF</v>
          </cell>
          <cell r="B28">
            <v>27</v>
          </cell>
        </row>
        <row r="29">
          <cell r="A29" t="str">
            <v>AEG</v>
          </cell>
          <cell r="B29">
            <v>28</v>
          </cell>
        </row>
        <row r="30">
          <cell r="A30" t="str">
            <v>AFA</v>
          </cell>
          <cell r="B30">
            <v>29</v>
          </cell>
        </row>
        <row r="31">
          <cell r="A31" t="str">
            <v>AFB</v>
          </cell>
          <cell r="B31">
            <v>30</v>
          </cell>
        </row>
        <row r="32">
          <cell r="A32" t="str">
            <v>AFC</v>
          </cell>
          <cell r="B32">
            <v>31</v>
          </cell>
        </row>
        <row r="33">
          <cell r="A33" t="str">
            <v>AFE</v>
          </cell>
          <cell r="B33">
            <v>32</v>
          </cell>
        </row>
        <row r="34">
          <cell r="A34" t="str">
            <v>AFF</v>
          </cell>
          <cell r="B34">
            <v>33</v>
          </cell>
        </row>
        <row r="35">
          <cell r="A35" t="str">
            <v>AFG</v>
          </cell>
          <cell r="B35">
            <v>34</v>
          </cell>
        </row>
        <row r="36">
          <cell r="A36" t="str">
            <v>AGA</v>
          </cell>
          <cell r="B36">
            <v>35</v>
          </cell>
        </row>
        <row r="37">
          <cell r="A37" t="str">
            <v>AGE</v>
          </cell>
          <cell r="B37">
            <v>36</v>
          </cell>
        </row>
        <row r="38">
          <cell r="A38" t="str">
            <v>AGF</v>
          </cell>
          <cell r="B38">
            <v>37</v>
          </cell>
        </row>
        <row r="39">
          <cell r="A39" t="str">
            <v>AGG</v>
          </cell>
          <cell r="B39">
            <v>38</v>
          </cell>
        </row>
        <row r="40">
          <cell r="A40" t="str">
            <v>AHA</v>
          </cell>
          <cell r="B40">
            <v>39</v>
          </cell>
        </row>
        <row r="41">
          <cell r="A41" t="str">
            <v>AHE</v>
          </cell>
          <cell r="B41">
            <v>40</v>
          </cell>
        </row>
        <row r="42">
          <cell r="A42" t="str">
            <v>AHF</v>
          </cell>
          <cell r="B42">
            <v>41</v>
          </cell>
        </row>
        <row r="43">
          <cell r="A43" t="str">
            <v>AHG</v>
          </cell>
          <cell r="B43">
            <v>42</v>
          </cell>
        </row>
        <row r="44">
          <cell r="A44" t="str">
            <v>AJB</v>
          </cell>
          <cell r="B44">
            <v>43</v>
          </cell>
        </row>
        <row r="45">
          <cell r="A45" t="str">
            <v>AJC</v>
          </cell>
          <cell r="B45">
            <v>44</v>
          </cell>
        </row>
        <row r="46">
          <cell r="A46" t="str">
            <v>AJE</v>
          </cell>
          <cell r="B46">
            <v>45</v>
          </cell>
        </row>
        <row r="47">
          <cell r="A47" t="str">
            <v>AJF</v>
          </cell>
          <cell r="B47">
            <v>46</v>
          </cell>
        </row>
        <row r="48">
          <cell r="A48" t="str">
            <v>AJG</v>
          </cell>
          <cell r="B48">
            <v>47</v>
          </cell>
        </row>
        <row r="49">
          <cell r="A49" t="str">
            <v>AKB</v>
          </cell>
          <cell r="B49">
            <v>48</v>
          </cell>
        </row>
        <row r="50">
          <cell r="A50" t="str">
            <v>AKC</v>
          </cell>
          <cell r="B50">
            <v>49</v>
          </cell>
        </row>
        <row r="51">
          <cell r="A51" t="str">
            <v>AKE</v>
          </cell>
          <cell r="B51">
            <v>50</v>
          </cell>
        </row>
        <row r="52">
          <cell r="A52" t="str">
            <v>AKF</v>
          </cell>
          <cell r="B52">
            <v>51</v>
          </cell>
        </row>
        <row r="53">
          <cell r="A53" t="str">
            <v>AKG</v>
          </cell>
          <cell r="B53">
            <v>52</v>
          </cell>
        </row>
        <row r="54">
          <cell r="A54" t="str">
            <v>ALA</v>
          </cell>
          <cell r="B54">
            <v>53</v>
          </cell>
        </row>
        <row r="55">
          <cell r="A55" t="str">
            <v>AMB</v>
          </cell>
          <cell r="B55">
            <v>54</v>
          </cell>
        </row>
        <row r="56">
          <cell r="A56" t="str">
            <v>AMC</v>
          </cell>
          <cell r="B56">
            <v>55</v>
          </cell>
        </row>
        <row r="57">
          <cell r="A57" t="str">
            <v>B</v>
          </cell>
          <cell r="B57">
            <v>56</v>
          </cell>
        </row>
        <row r="58">
          <cell r="A58" t="str">
            <v>BAA</v>
          </cell>
          <cell r="B58">
            <v>57</v>
          </cell>
        </row>
        <row r="59">
          <cell r="A59" t="str">
            <v>BAE</v>
          </cell>
          <cell r="B59">
            <v>58</v>
          </cell>
        </row>
        <row r="60">
          <cell r="A60" t="str">
            <v>BAF</v>
          </cell>
          <cell r="B60">
            <v>59</v>
          </cell>
        </row>
        <row r="61">
          <cell r="A61" t="str">
            <v>BAG</v>
          </cell>
          <cell r="B61">
            <v>60</v>
          </cell>
        </row>
        <row r="62">
          <cell r="A62" t="str">
            <v>BBA</v>
          </cell>
          <cell r="B62">
            <v>61</v>
          </cell>
        </row>
        <row r="63">
          <cell r="A63" t="str">
            <v>BBE</v>
          </cell>
          <cell r="B63">
            <v>62</v>
          </cell>
        </row>
        <row r="64">
          <cell r="A64" t="str">
            <v>BBF</v>
          </cell>
          <cell r="B64">
            <v>63</v>
          </cell>
        </row>
        <row r="65">
          <cell r="A65" t="str">
            <v>BBG</v>
          </cell>
          <cell r="B65">
            <v>64</v>
          </cell>
        </row>
        <row r="66">
          <cell r="A66" t="str">
            <v>BCB</v>
          </cell>
          <cell r="B66">
            <v>65</v>
          </cell>
        </row>
        <row r="67">
          <cell r="A67" t="str">
            <v>BCC</v>
          </cell>
          <cell r="B67">
            <v>66</v>
          </cell>
        </row>
        <row r="68">
          <cell r="A68" t="str">
            <v>BCE</v>
          </cell>
          <cell r="B68">
            <v>67</v>
          </cell>
        </row>
        <row r="69">
          <cell r="A69" t="str">
            <v>BCF</v>
          </cell>
          <cell r="B69">
            <v>68</v>
          </cell>
        </row>
        <row r="70">
          <cell r="A70" t="str">
            <v>BCG</v>
          </cell>
          <cell r="B70">
            <v>69</v>
          </cell>
        </row>
        <row r="71">
          <cell r="A71" t="str">
            <v>BDB</v>
          </cell>
          <cell r="B71">
            <v>70</v>
          </cell>
        </row>
        <row r="72">
          <cell r="A72" t="str">
            <v>BDC</v>
          </cell>
          <cell r="B72">
            <v>71</v>
          </cell>
        </row>
        <row r="73">
          <cell r="A73" t="str">
            <v>BDE</v>
          </cell>
          <cell r="B73">
            <v>72</v>
          </cell>
        </row>
        <row r="74">
          <cell r="A74" t="str">
            <v>BDF</v>
          </cell>
          <cell r="B74">
            <v>73</v>
          </cell>
        </row>
        <row r="75">
          <cell r="A75" t="str">
            <v>BDG</v>
          </cell>
          <cell r="B75">
            <v>74</v>
          </cell>
        </row>
        <row r="76">
          <cell r="A76" t="str">
            <v>BDGS</v>
          </cell>
          <cell r="B76">
            <v>75</v>
          </cell>
        </row>
        <row r="77">
          <cell r="A77" t="str">
            <v>BEA</v>
          </cell>
          <cell r="B77">
            <v>76</v>
          </cell>
        </row>
        <row r="78">
          <cell r="A78" t="str">
            <v>BEB</v>
          </cell>
          <cell r="B78">
            <v>77</v>
          </cell>
        </row>
        <row r="79">
          <cell r="A79" t="str">
            <v>BEC</v>
          </cell>
          <cell r="B79">
            <v>78</v>
          </cell>
        </row>
        <row r="80">
          <cell r="A80" t="str">
            <v>BEE</v>
          </cell>
          <cell r="B80">
            <v>79</v>
          </cell>
        </row>
        <row r="81">
          <cell r="A81" t="str">
            <v>BEF</v>
          </cell>
          <cell r="B81">
            <v>80</v>
          </cell>
        </row>
        <row r="82">
          <cell r="A82" t="str">
            <v>BEG</v>
          </cell>
          <cell r="B82">
            <v>81</v>
          </cell>
        </row>
        <row r="83">
          <cell r="A83" t="str">
            <v>BFA</v>
          </cell>
          <cell r="B83">
            <v>82</v>
          </cell>
        </row>
        <row r="84">
          <cell r="A84" t="str">
            <v>BFB</v>
          </cell>
          <cell r="B84">
            <v>83</v>
          </cell>
        </row>
        <row r="85">
          <cell r="A85" t="str">
            <v>BFC</v>
          </cell>
          <cell r="B85">
            <v>84</v>
          </cell>
        </row>
        <row r="86">
          <cell r="A86" t="str">
            <v>BFE</v>
          </cell>
          <cell r="B86">
            <v>85</v>
          </cell>
        </row>
        <row r="87">
          <cell r="A87" t="str">
            <v>BFF</v>
          </cell>
          <cell r="B87">
            <v>86</v>
          </cell>
        </row>
        <row r="88">
          <cell r="A88" t="str">
            <v>BFG</v>
          </cell>
          <cell r="B88">
            <v>87</v>
          </cell>
        </row>
        <row r="89">
          <cell r="A89" t="str">
            <v>BGA</v>
          </cell>
          <cell r="B89">
            <v>88</v>
          </cell>
        </row>
        <row r="90">
          <cell r="A90" t="str">
            <v>BGE</v>
          </cell>
          <cell r="B90">
            <v>89</v>
          </cell>
        </row>
        <row r="91">
          <cell r="A91" t="str">
            <v>BGF</v>
          </cell>
          <cell r="B91">
            <v>90</v>
          </cell>
        </row>
        <row r="92">
          <cell r="A92" t="str">
            <v>BGG</v>
          </cell>
          <cell r="B92">
            <v>91</v>
          </cell>
        </row>
        <row r="93">
          <cell r="A93" t="str">
            <v>BHA</v>
          </cell>
          <cell r="B93">
            <v>92</v>
          </cell>
        </row>
        <row r="94">
          <cell r="A94" t="str">
            <v>BHE</v>
          </cell>
          <cell r="B94">
            <v>93</v>
          </cell>
        </row>
        <row r="95">
          <cell r="A95" t="str">
            <v>BHF</v>
          </cell>
          <cell r="B95">
            <v>94</v>
          </cell>
        </row>
        <row r="96">
          <cell r="A96" t="str">
            <v>BHG</v>
          </cell>
          <cell r="B96">
            <v>95</v>
          </cell>
        </row>
        <row r="97">
          <cell r="A97" t="str">
            <v>BJB</v>
          </cell>
          <cell r="B97">
            <v>96</v>
          </cell>
        </row>
        <row r="98">
          <cell r="A98" t="str">
            <v>BJC</v>
          </cell>
          <cell r="B98">
            <v>97</v>
          </cell>
        </row>
        <row r="99">
          <cell r="A99" t="str">
            <v>BJE</v>
          </cell>
          <cell r="B99">
            <v>98</v>
          </cell>
        </row>
        <row r="100">
          <cell r="A100" t="str">
            <v>BJF</v>
          </cell>
          <cell r="B100">
            <v>99</v>
          </cell>
        </row>
        <row r="101">
          <cell r="A101" t="str">
            <v>BJG</v>
          </cell>
          <cell r="B101">
            <v>100</v>
          </cell>
        </row>
        <row r="102">
          <cell r="A102" t="str">
            <v>BJGS</v>
          </cell>
          <cell r="B102">
            <v>101</v>
          </cell>
        </row>
        <row r="103">
          <cell r="A103" t="str">
            <v>BKB</v>
          </cell>
          <cell r="B103">
            <v>102</v>
          </cell>
        </row>
        <row r="104">
          <cell r="A104" t="str">
            <v>BKC</v>
          </cell>
          <cell r="B104">
            <v>103</v>
          </cell>
        </row>
        <row r="105">
          <cell r="A105" t="str">
            <v>BKE</v>
          </cell>
          <cell r="B105">
            <v>104</v>
          </cell>
        </row>
        <row r="106">
          <cell r="A106" t="str">
            <v>BKF</v>
          </cell>
          <cell r="B106">
            <v>105</v>
          </cell>
        </row>
        <row r="107">
          <cell r="A107" t="str">
            <v>BKG</v>
          </cell>
          <cell r="B107">
            <v>106</v>
          </cell>
        </row>
        <row r="108">
          <cell r="A108" t="str">
            <v>BKGS</v>
          </cell>
          <cell r="B108">
            <v>107</v>
          </cell>
        </row>
        <row r="109">
          <cell r="A109" t="str">
            <v>C</v>
          </cell>
          <cell r="B109">
            <v>108</v>
          </cell>
        </row>
        <row r="110">
          <cell r="A110" t="str">
            <v>CAA</v>
          </cell>
          <cell r="B110">
            <v>109</v>
          </cell>
        </row>
        <row r="111">
          <cell r="A111" t="str">
            <v>CAE</v>
          </cell>
          <cell r="B111">
            <v>110</v>
          </cell>
        </row>
        <row r="112">
          <cell r="A112" t="str">
            <v>CAF</v>
          </cell>
          <cell r="B112">
            <v>111</v>
          </cell>
        </row>
        <row r="113">
          <cell r="A113" t="str">
            <v>CAG</v>
          </cell>
          <cell r="B113">
            <v>112</v>
          </cell>
        </row>
        <row r="114">
          <cell r="A114" t="str">
            <v>CBA</v>
          </cell>
          <cell r="B114">
            <v>113</v>
          </cell>
        </row>
        <row r="115">
          <cell r="A115" t="str">
            <v>CBE</v>
          </cell>
          <cell r="B115">
            <v>114</v>
          </cell>
        </row>
        <row r="116">
          <cell r="A116" t="str">
            <v>CBF</v>
          </cell>
          <cell r="B116">
            <v>115</v>
          </cell>
        </row>
        <row r="117">
          <cell r="A117" t="str">
            <v>CBG</v>
          </cell>
          <cell r="B117">
            <v>116</v>
          </cell>
        </row>
        <row r="118">
          <cell r="A118" t="str">
            <v>CCB</v>
          </cell>
          <cell r="B118">
            <v>117</v>
          </cell>
        </row>
        <row r="119">
          <cell r="A119" t="str">
            <v>CCC</v>
          </cell>
          <cell r="B119">
            <v>118</v>
          </cell>
        </row>
        <row r="120">
          <cell r="A120" t="str">
            <v>CCE</v>
          </cell>
          <cell r="B120">
            <v>119</v>
          </cell>
        </row>
        <row r="121">
          <cell r="A121" t="str">
            <v>CCF</v>
          </cell>
          <cell r="B121">
            <v>120</v>
          </cell>
        </row>
        <row r="122">
          <cell r="A122" t="str">
            <v>CCG</v>
          </cell>
          <cell r="B122">
            <v>121</v>
          </cell>
        </row>
        <row r="123">
          <cell r="A123" t="str">
            <v>CDB</v>
          </cell>
          <cell r="B123">
            <v>122</v>
          </cell>
        </row>
        <row r="124">
          <cell r="A124" t="str">
            <v>CDC</v>
          </cell>
          <cell r="B124">
            <v>123</v>
          </cell>
        </row>
        <row r="125">
          <cell r="A125" t="str">
            <v>CDE</v>
          </cell>
          <cell r="B125">
            <v>124</v>
          </cell>
        </row>
        <row r="126">
          <cell r="A126" t="str">
            <v>CDF</v>
          </cell>
          <cell r="B126">
            <v>125</v>
          </cell>
        </row>
        <row r="127">
          <cell r="A127" t="str">
            <v>CDG</v>
          </cell>
          <cell r="B127">
            <v>126</v>
          </cell>
        </row>
        <row r="128">
          <cell r="A128" t="str">
            <v>CEA</v>
          </cell>
          <cell r="B128">
            <v>127</v>
          </cell>
        </row>
        <row r="129">
          <cell r="A129" t="str">
            <v>CEB</v>
          </cell>
          <cell r="B129">
            <v>128</v>
          </cell>
        </row>
        <row r="130">
          <cell r="A130" t="str">
            <v>CEC</v>
          </cell>
          <cell r="B130">
            <v>129</v>
          </cell>
        </row>
        <row r="131">
          <cell r="A131" t="str">
            <v>CEE</v>
          </cell>
          <cell r="B131">
            <v>130</v>
          </cell>
        </row>
        <row r="132">
          <cell r="A132" t="str">
            <v>CEF</v>
          </cell>
          <cell r="B132">
            <v>131</v>
          </cell>
        </row>
        <row r="133">
          <cell r="A133" t="str">
            <v>CEG</v>
          </cell>
          <cell r="B133">
            <v>132</v>
          </cell>
        </row>
        <row r="134">
          <cell r="A134" t="str">
            <v>CFA</v>
          </cell>
          <cell r="B134">
            <v>133</v>
          </cell>
        </row>
        <row r="135">
          <cell r="A135" t="str">
            <v>CFB</v>
          </cell>
          <cell r="B135">
            <v>134</v>
          </cell>
        </row>
        <row r="136">
          <cell r="A136" t="str">
            <v>CFC</v>
          </cell>
          <cell r="B136">
            <v>135</v>
          </cell>
        </row>
        <row r="137">
          <cell r="A137" t="str">
            <v>CFE</v>
          </cell>
          <cell r="B137">
            <v>136</v>
          </cell>
        </row>
        <row r="138">
          <cell r="A138" t="str">
            <v>CFF</v>
          </cell>
          <cell r="B138">
            <v>137</v>
          </cell>
        </row>
        <row r="139">
          <cell r="A139" t="str">
            <v>CFG</v>
          </cell>
          <cell r="B139">
            <v>138</v>
          </cell>
        </row>
        <row r="140">
          <cell r="A140" t="str">
            <v>CGA</v>
          </cell>
          <cell r="B140">
            <v>139</v>
          </cell>
        </row>
        <row r="141">
          <cell r="A141" t="str">
            <v>CGE</v>
          </cell>
          <cell r="B141">
            <v>140</v>
          </cell>
        </row>
        <row r="142">
          <cell r="A142" t="str">
            <v>CGF</v>
          </cell>
          <cell r="B142">
            <v>141</v>
          </cell>
        </row>
        <row r="143">
          <cell r="A143" t="str">
            <v>CGG</v>
          </cell>
          <cell r="B143">
            <v>142</v>
          </cell>
        </row>
        <row r="144">
          <cell r="A144" t="str">
            <v>CHA</v>
          </cell>
          <cell r="B144">
            <v>143</v>
          </cell>
        </row>
        <row r="145">
          <cell r="A145" t="str">
            <v>CHE</v>
          </cell>
          <cell r="B145">
            <v>144</v>
          </cell>
        </row>
        <row r="146">
          <cell r="A146" t="str">
            <v>CHF</v>
          </cell>
          <cell r="B146">
            <v>145</v>
          </cell>
        </row>
        <row r="147">
          <cell r="A147" t="str">
            <v>CHG</v>
          </cell>
          <cell r="B147">
            <v>146</v>
          </cell>
        </row>
        <row r="148">
          <cell r="A148" t="str">
            <v>CJB</v>
          </cell>
          <cell r="B148">
            <v>147</v>
          </cell>
        </row>
        <row r="149">
          <cell r="A149" t="str">
            <v>CJC</v>
          </cell>
          <cell r="B149">
            <v>148</v>
          </cell>
        </row>
        <row r="150">
          <cell r="A150" t="str">
            <v>CJE</v>
          </cell>
          <cell r="B150">
            <v>149</v>
          </cell>
        </row>
        <row r="151">
          <cell r="A151" t="str">
            <v>CJF</v>
          </cell>
          <cell r="B151">
            <v>150</v>
          </cell>
        </row>
        <row r="152">
          <cell r="A152" t="str">
            <v>CJG</v>
          </cell>
        </row>
        <row r="153">
          <cell r="A153" t="str">
            <v>CKB</v>
          </cell>
        </row>
        <row r="154">
          <cell r="A154" t="str">
            <v>CKC</v>
          </cell>
        </row>
        <row r="155">
          <cell r="A155" t="str">
            <v>CKE</v>
          </cell>
        </row>
        <row r="156">
          <cell r="A156" t="str">
            <v>CKF</v>
          </cell>
        </row>
        <row r="157">
          <cell r="A157" t="str">
            <v>CKG</v>
          </cell>
        </row>
        <row r="158">
          <cell r="A158" t="str">
            <v>CLA</v>
          </cell>
        </row>
        <row r="159">
          <cell r="A159" t="str">
            <v>CMB</v>
          </cell>
        </row>
        <row r="160">
          <cell r="A160" t="str">
            <v>CMC</v>
          </cell>
        </row>
        <row r="161">
          <cell r="A161" t="str">
            <v>DA</v>
          </cell>
        </row>
        <row r="162">
          <cell r="A162" t="str">
            <v>DAA</v>
          </cell>
        </row>
        <row r="163">
          <cell r="A163" t="str">
            <v>DAE</v>
          </cell>
        </row>
        <row r="164">
          <cell r="A164" t="str">
            <v>DAF</v>
          </cell>
        </row>
        <row r="165">
          <cell r="A165" t="str">
            <v>DAG</v>
          </cell>
        </row>
        <row r="166">
          <cell r="A166" t="str">
            <v>DB</v>
          </cell>
        </row>
        <row r="167">
          <cell r="A167" t="str">
            <v>DBA</v>
          </cell>
        </row>
        <row r="168">
          <cell r="A168" t="str">
            <v>DBE</v>
          </cell>
        </row>
        <row r="169">
          <cell r="A169" t="str">
            <v>DBF</v>
          </cell>
        </row>
        <row r="170">
          <cell r="A170" t="str">
            <v>DBG</v>
          </cell>
        </row>
        <row r="171">
          <cell r="A171" t="str">
            <v>DC</v>
          </cell>
        </row>
        <row r="172">
          <cell r="A172" t="str">
            <v>DCB</v>
          </cell>
        </row>
        <row r="173">
          <cell r="A173" t="str">
            <v>DCC</v>
          </cell>
        </row>
        <row r="174">
          <cell r="A174" t="str">
            <v>DCE</v>
          </cell>
        </row>
        <row r="175">
          <cell r="A175" t="str">
            <v>DCF</v>
          </cell>
        </row>
        <row r="176">
          <cell r="A176" t="str">
            <v>DCG</v>
          </cell>
        </row>
        <row r="177">
          <cell r="A177" t="str">
            <v>DD</v>
          </cell>
        </row>
        <row r="178">
          <cell r="A178" t="str">
            <v>DDB</v>
          </cell>
        </row>
        <row r="179">
          <cell r="A179" t="str">
            <v>DDC</v>
          </cell>
        </row>
        <row r="180">
          <cell r="A180" t="str">
            <v>DDE</v>
          </cell>
        </row>
        <row r="181">
          <cell r="A181" t="str">
            <v>DDF</v>
          </cell>
        </row>
        <row r="182">
          <cell r="A182" t="str">
            <v>DDG</v>
          </cell>
        </row>
        <row r="183">
          <cell r="A183" t="str">
            <v>DE</v>
          </cell>
        </row>
        <row r="184">
          <cell r="A184" t="str">
            <v>DEA</v>
          </cell>
        </row>
        <row r="185">
          <cell r="A185" t="str">
            <v>DEB</v>
          </cell>
        </row>
        <row r="186">
          <cell r="A186" t="str">
            <v>DEC</v>
          </cell>
        </row>
        <row r="187">
          <cell r="A187" t="str">
            <v>DEE</v>
          </cell>
        </row>
        <row r="188">
          <cell r="A188" t="str">
            <v>DEF</v>
          </cell>
        </row>
        <row r="189">
          <cell r="A189" t="str">
            <v>DEG</v>
          </cell>
        </row>
        <row r="190">
          <cell r="A190" t="str">
            <v>DF</v>
          </cell>
        </row>
        <row r="191">
          <cell r="A191" t="str">
            <v>DFA</v>
          </cell>
        </row>
        <row r="192">
          <cell r="A192" t="str">
            <v>DFB</v>
          </cell>
        </row>
        <row r="193">
          <cell r="A193" t="str">
            <v>DFC</v>
          </cell>
        </row>
        <row r="194">
          <cell r="A194" t="str">
            <v>DFE</v>
          </cell>
        </row>
        <row r="195">
          <cell r="A195" t="str">
            <v>DFF</v>
          </cell>
        </row>
        <row r="196">
          <cell r="A196" t="str">
            <v>DFG</v>
          </cell>
        </row>
        <row r="197">
          <cell r="A197" t="str">
            <v>DG</v>
          </cell>
        </row>
        <row r="198">
          <cell r="A198" t="str">
            <v>DGA</v>
          </cell>
        </row>
        <row r="199">
          <cell r="A199" t="str">
            <v>DGE</v>
          </cell>
        </row>
        <row r="200">
          <cell r="A200" t="str">
            <v>DGF</v>
          </cell>
        </row>
        <row r="201">
          <cell r="A201" t="str">
            <v>DGG</v>
          </cell>
        </row>
        <row r="202">
          <cell r="A202" t="str">
            <v>DH</v>
          </cell>
        </row>
        <row r="203">
          <cell r="A203" t="str">
            <v>DHA</v>
          </cell>
        </row>
        <row r="204">
          <cell r="A204" t="str">
            <v>DHE</v>
          </cell>
        </row>
        <row r="205">
          <cell r="A205" t="str">
            <v>DHF</v>
          </cell>
        </row>
        <row r="206">
          <cell r="A206" t="str">
            <v>DHG</v>
          </cell>
        </row>
        <row r="207">
          <cell r="A207" t="str">
            <v>DJ</v>
          </cell>
        </row>
        <row r="208">
          <cell r="A208" t="str">
            <v>DJB</v>
          </cell>
        </row>
        <row r="209">
          <cell r="A209" t="str">
            <v>DJC</v>
          </cell>
        </row>
        <row r="210">
          <cell r="A210" t="str">
            <v>DJE</v>
          </cell>
        </row>
        <row r="211">
          <cell r="A211" t="str">
            <v>DJF</v>
          </cell>
        </row>
        <row r="212">
          <cell r="A212" t="str">
            <v>DJG</v>
          </cell>
        </row>
        <row r="213">
          <cell r="A213" t="str">
            <v>DK</v>
          </cell>
        </row>
        <row r="214">
          <cell r="A214" t="str">
            <v>DKB</v>
          </cell>
        </row>
        <row r="215">
          <cell r="A215" t="str">
            <v>DKC</v>
          </cell>
        </row>
        <row r="216">
          <cell r="A216" t="str">
            <v>DKE</v>
          </cell>
        </row>
        <row r="217">
          <cell r="A217" t="str">
            <v>DKF</v>
          </cell>
        </row>
        <row r="218">
          <cell r="A218" t="str">
            <v>DKG</v>
          </cell>
        </row>
        <row r="219">
          <cell r="A219" t="str">
            <v>DL</v>
          </cell>
        </row>
        <row r="220">
          <cell r="A220" t="str">
            <v>DLA</v>
          </cell>
        </row>
        <row r="221">
          <cell r="A221" t="str">
            <v>DM</v>
          </cell>
        </row>
        <row r="222">
          <cell r="A222" t="str">
            <v>DMB</v>
          </cell>
        </row>
        <row r="223">
          <cell r="A223" t="str">
            <v>DMC</v>
          </cell>
        </row>
        <row r="224">
          <cell r="A224" t="str">
            <v>DN</v>
          </cell>
        </row>
        <row r="225">
          <cell r="A225" t="str">
            <v>DP</v>
          </cell>
        </row>
        <row r="226">
          <cell r="A226" t="str">
            <v>DQ</v>
          </cell>
        </row>
        <row r="227">
          <cell r="A227" t="str">
            <v>DR</v>
          </cell>
        </row>
        <row r="228">
          <cell r="A228" t="str">
            <v>DS</v>
          </cell>
        </row>
        <row r="229">
          <cell r="A229" t="str">
            <v>DT</v>
          </cell>
        </row>
        <row r="230">
          <cell r="A230" t="str">
            <v>DU</v>
          </cell>
        </row>
        <row r="231">
          <cell r="A231" t="str">
            <v>DV</v>
          </cell>
        </row>
        <row r="232">
          <cell r="A232" t="str">
            <v>DW</v>
          </cell>
        </row>
        <row r="233">
          <cell r="A233" t="str">
            <v>E</v>
          </cell>
        </row>
        <row r="234">
          <cell r="A234" t="str">
            <v>EA</v>
          </cell>
        </row>
        <row r="235">
          <cell r="A235" t="str">
            <v>EB</v>
          </cell>
        </row>
        <row r="236">
          <cell r="A236" t="str">
            <v>EC</v>
          </cell>
        </row>
        <row r="237">
          <cell r="A237" t="str">
            <v>ED</v>
          </cell>
        </row>
        <row r="238">
          <cell r="A238" t="str">
            <v>FCA</v>
          </cell>
        </row>
        <row r="239">
          <cell r="A239" t="str">
            <v>FCB</v>
          </cell>
        </row>
        <row r="240">
          <cell r="A240" t="str">
            <v>FCC</v>
          </cell>
        </row>
        <row r="241">
          <cell r="A241" t="str">
            <v>FDA</v>
          </cell>
        </row>
        <row r="242">
          <cell r="A242" t="str">
            <v>FDB</v>
          </cell>
        </row>
        <row r="243">
          <cell r="A243" t="str">
            <v>FDC</v>
          </cell>
        </row>
        <row r="244">
          <cell r="A244" t="str">
            <v>FMA</v>
          </cell>
        </row>
        <row r="245">
          <cell r="A245" t="str">
            <v>FMB</v>
          </cell>
        </row>
        <row r="246">
          <cell r="A246" t="str">
            <v>FMC</v>
          </cell>
        </row>
        <row r="247">
          <cell r="A247" t="str">
            <v>GA</v>
          </cell>
        </row>
        <row r="248">
          <cell r="A248" t="str">
            <v>GB</v>
          </cell>
        </row>
        <row r="249">
          <cell r="A249" t="str">
            <v>GC</v>
          </cell>
        </row>
        <row r="250">
          <cell r="A250" t="str">
            <v>GE</v>
          </cell>
        </row>
        <row r="251">
          <cell r="A251" t="str">
            <v>GF</v>
          </cell>
        </row>
        <row r="252">
          <cell r="A252" t="str">
            <v>GG</v>
          </cell>
        </row>
        <row r="253">
          <cell r="A253" t="str">
            <v>GH</v>
          </cell>
        </row>
        <row r="254">
          <cell r="A254" t="str">
            <v>GJ</v>
          </cell>
        </row>
        <row r="255">
          <cell r="A255" t="str">
            <v>GK</v>
          </cell>
        </row>
        <row r="256">
          <cell r="A256" t="str">
            <v>GL</v>
          </cell>
        </row>
        <row r="257">
          <cell r="A257" t="str">
            <v>H</v>
          </cell>
        </row>
        <row r="258">
          <cell r="A258" t="str">
            <v>HA</v>
          </cell>
        </row>
        <row r="259">
          <cell r="A259" t="str">
            <v>HB</v>
          </cell>
        </row>
        <row r="260">
          <cell r="A260" t="str">
            <v>HC</v>
          </cell>
        </row>
        <row r="261">
          <cell r="A261" t="str">
            <v>HD</v>
          </cell>
        </row>
        <row r="262">
          <cell r="A262" t="str">
            <v>HE</v>
          </cell>
        </row>
        <row r="263">
          <cell r="A263" t="str">
            <v>HF</v>
          </cell>
        </row>
        <row r="264">
          <cell r="A264" t="str">
            <v>HG</v>
          </cell>
        </row>
        <row r="265">
          <cell r="A265" t="str">
            <v>HJ</v>
          </cell>
        </row>
        <row r="266">
          <cell r="A266" t="str">
            <v>HK</v>
          </cell>
        </row>
        <row r="267">
          <cell r="A267" t="str">
            <v>HL</v>
          </cell>
        </row>
        <row r="268">
          <cell r="A268" t="str">
            <v>HM</v>
          </cell>
        </row>
        <row r="269">
          <cell r="A269" t="str">
            <v>HN</v>
          </cell>
        </row>
        <row r="270">
          <cell r="A270" t="str">
            <v>HP</v>
          </cell>
        </row>
        <row r="271">
          <cell r="A271" t="str">
            <v>HQ</v>
          </cell>
        </row>
        <row r="272">
          <cell r="A272" t="str">
            <v>HR</v>
          </cell>
        </row>
        <row r="273">
          <cell r="A273" t="str">
            <v>HT</v>
          </cell>
        </row>
        <row r="274">
          <cell r="A274" t="str">
            <v>HU</v>
          </cell>
        </row>
        <row r="275">
          <cell r="A275" t="str">
            <v>HW</v>
          </cell>
        </row>
        <row r="276">
          <cell r="A276" t="str">
            <v>HX</v>
          </cell>
        </row>
        <row r="277">
          <cell r="A277" t="str">
            <v>HY</v>
          </cell>
        </row>
        <row r="278">
          <cell r="A278" t="str">
            <v>HZ</v>
          </cell>
        </row>
        <row r="279">
          <cell r="A279" t="str">
            <v>J</v>
          </cell>
        </row>
        <row r="280">
          <cell r="A280" t="str">
            <v>K</v>
          </cell>
        </row>
        <row r="281">
          <cell r="A281" t="str">
            <v>KA</v>
          </cell>
        </row>
        <row r="282">
          <cell r="A282" t="str">
            <v>KB</v>
          </cell>
        </row>
        <row r="283">
          <cell r="A283" t="str">
            <v>KC</v>
          </cell>
        </row>
        <row r="284">
          <cell r="A284" t="str">
            <v>KD</v>
          </cell>
        </row>
        <row r="285">
          <cell r="A285" t="str">
            <v>KE</v>
          </cell>
        </row>
        <row r="286">
          <cell r="A286" t="str">
            <v>KF</v>
          </cell>
        </row>
        <row r="287">
          <cell r="A287" t="str">
            <v>KG</v>
          </cell>
        </row>
        <row r="288">
          <cell r="A288" t="str">
            <v>KH</v>
          </cell>
        </row>
        <row r="289">
          <cell r="A289" t="str">
            <v>KJ</v>
          </cell>
        </row>
        <row r="290">
          <cell r="A290" t="str">
            <v>KK</v>
          </cell>
        </row>
        <row r="291">
          <cell r="A291" t="str">
            <v>KL</v>
          </cell>
        </row>
        <row r="292">
          <cell r="A292" t="str">
            <v>KM</v>
          </cell>
        </row>
        <row r="293">
          <cell r="A293" t="str">
            <v>KN</v>
          </cell>
        </row>
        <row r="294">
          <cell r="A294" t="str">
            <v>KP</v>
          </cell>
        </row>
        <row r="295">
          <cell r="A295" t="str">
            <v>KQ</v>
          </cell>
        </row>
        <row r="296">
          <cell r="A296" t="str">
            <v>KR</v>
          </cell>
        </row>
        <row r="297">
          <cell r="A297" t="str">
            <v>KS</v>
          </cell>
        </row>
        <row r="298">
          <cell r="A298" t="str">
            <v>L</v>
          </cell>
        </row>
        <row r="299">
          <cell r="A299" t="str">
            <v>LA</v>
          </cell>
        </row>
        <row r="300">
          <cell r="A300" t="str">
            <v>LAA</v>
          </cell>
        </row>
        <row r="301">
          <cell r="A301" t="str">
            <v>LAE</v>
          </cell>
        </row>
        <row r="302">
          <cell r="A302" t="str">
            <v>LAF</v>
          </cell>
        </row>
        <row r="303">
          <cell r="A303" t="str">
            <v>LAG</v>
          </cell>
        </row>
        <row r="304">
          <cell r="A304" t="str">
            <v>LB</v>
          </cell>
        </row>
        <row r="305">
          <cell r="A305" t="str">
            <v>LBA</v>
          </cell>
        </row>
        <row r="306">
          <cell r="A306" t="str">
            <v>LBE</v>
          </cell>
        </row>
        <row r="307">
          <cell r="A307" t="str">
            <v>LBF</v>
          </cell>
        </row>
        <row r="308">
          <cell r="A308" t="str">
            <v>LBG</v>
          </cell>
        </row>
        <row r="309">
          <cell r="A309" t="str">
            <v>LC</v>
          </cell>
        </row>
        <row r="310">
          <cell r="A310" t="str">
            <v>LCA</v>
          </cell>
        </row>
        <row r="311">
          <cell r="A311" t="str">
            <v>LCB</v>
          </cell>
        </row>
        <row r="312">
          <cell r="A312" t="str">
            <v>LCC</v>
          </cell>
        </row>
        <row r="313">
          <cell r="A313" t="str">
            <v>LCE</v>
          </cell>
        </row>
        <row r="314">
          <cell r="A314" t="str">
            <v>LCF</v>
          </cell>
        </row>
        <row r="315">
          <cell r="A315" t="str">
            <v>LCG</v>
          </cell>
        </row>
        <row r="316">
          <cell r="A316" t="str">
            <v>LD</v>
          </cell>
        </row>
        <row r="317">
          <cell r="A317" t="str">
            <v>LDA</v>
          </cell>
        </row>
        <row r="318">
          <cell r="A318" t="str">
            <v>LDB</v>
          </cell>
        </row>
        <row r="319">
          <cell r="A319" t="str">
            <v>LDC</v>
          </cell>
        </row>
        <row r="320">
          <cell r="A320" t="str">
            <v>LDE</v>
          </cell>
        </row>
        <row r="321">
          <cell r="A321" t="str">
            <v>LDF</v>
          </cell>
        </row>
        <row r="322">
          <cell r="A322" t="str">
            <v>LDG</v>
          </cell>
        </row>
        <row r="323">
          <cell r="A323" t="str">
            <v>LEA</v>
          </cell>
        </row>
        <row r="324">
          <cell r="A324" t="str">
            <v>LEE</v>
          </cell>
        </row>
        <row r="325">
          <cell r="A325" t="str">
            <v>LEF</v>
          </cell>
        </row>
        <row r="326">
          <cell r="A326" t="str">
            <v>LEG</v>
          </cell>
        </row>
        <row r="327">
          <cell r="A327" t="str">
            <v>LF</v>
          </cell>
        </row>
        <row r="328">
          <cell r="A328" t="str">
            <v>LFA</v>
          </cell>
        </row>
        <row r="329">
          <cell r="A329" t="str">
            <v>LFE</v>
          </cell>
        </row>
        <row r="330">
          <cell r="A330" t="str">
            <v>LFF</v>
          </cell>
        </row>
        <row r="331">
          <cell r="A331" t="str">
            <v>LFG</v>
          </cell>
        </row>
        <row r="332">
          <cell r="A332" t="str">
            <v>LG</v>
          </cell>
        </row>
        <row r="333">
          <cell r="A333" t="str">
            <v>LGA</v>
          </cell>
        </row>
        <row r="334">
          <cell r="A334" t="str">
            <v>LGE</v>
          </cell>
        </row>
        <row r="335">
          <cell r="A335" t="str">
            <v>LGF</v>
          </cell>
        </row>
        <row r="336">
          <cell r="A336" t="str">
            <v>LGG</v>
          </cell>
        </row>
        <row r="337">
          <cell r="A337" t="str">
            <v>LH</v>
          </cell>
        </row>
        <row r="338">
          <cell r="A338" t="str">
            <v>LHA</v>
          </cell>
        </row>
        <row r="339">
          <cell r="A339" t="str">
            <v>LHE</v>
          </cell>
        </row>
        <row r="340">
          <cell r="A340" t="str">
            <v>LHF</v>
          </cell>
        </row>
        <row r="341">
          <cell r="A341" t="str">
            <v>LHG</v>
          </cell>
        </row>
        <row r="342">
          <cell r="A342" t="str">
            <v>LJ</v>
          </cell>
        </row>
        <row r="343">
          <cell r="A343" t="str">
            <v>LJE</v>
          </cell>
        </row>
        <row r="344">
          <cell r="A344" t="str">
            <v>LJF</v>
          </cell>
        </row>
        <row r="345">
          <cell r="A345" t="str">
            <v>LJG</v>
          </cell>
        </row>
        <row r="346">
          <cell r="A346" t="str">
            <v>LK</v>
          </cell>
        </row>
        <row r="347">
          <cell r="A347" t="str">
            <v>LKE</v>
          </cell>
        </row>
        <row r="348">
          <cell r="A348" t="str">
            <v>LKF</v>
          </cell>
        </row>
        <row r="349">
          <cell r="A349" t="str">
            <v>LKG</v>
          </cell>
        </row>
        <row r="350">
          <cell r="A350" t="str">
            <v>LL</v>
          </cell>
        </row>
        <row r="351">
          <cell r="A351" t="str">
            <v>LLA</v>
          </cell>
        </row>
        <row r="352">
          <cell r="A352" t="str">
            <v>LM</v>
          </cell>
        </row>
        <row r="353">
          <cell r="A353" t="str">
            <v>LMA</v>
          </cell>
        </row>
        <row r="354">
          <cell r="A354" t="str">
            <v>LMB</v>
          </cell>
        </row>
        <row r="355">
          <cell r="A355" t="str">
            <v>LMC</v>
          </cell>
        </row>
        <row r="356">
          <cell r="A356" t="str">
            <v>LN</v>
          </cell>
        </row>
        <row r="357">
          <cell r="A357" t="str">
            <v>LNE</v>
          </cell>
        </row>
        <row r="358">
          <cell r="A358" t="str">
            <v>LNF</v>
          </cell>
        </row>
        <row r="359">
          <cell r="A359" t="str">
            <v>LNG</v>
          </cell>
        </row>
        <row r="360">
          <cell r="A360" t="str">
            <v>LP</v>
          </cell>
        </row>
        <row r="361">
          <cell r="A361" t="str">
            <v>LPE</v>
          </cell>
        </row>
        <row r="362">
          <cell r="A362" t="str">
            <v>LPF</v>
          </cell>
        </row>
        <row r="363">
          <cell r="A363" t="str">
            <v>LPG</v>
          </cell>
        </row>
        <row r="364">
          <cell r="A364" t="str">
            <v>LQ</v>
          </cell>
        </row>
        <row r="365">
          <cell r="A365" t="str">
            <v>LQE</v>
          </cell>
        </row>
        <row r="366">
          <cell r="A366" t="str">
            <v>LQF</v>
          </cell>
        </row>
        <row r="367">
          <cell r="A367" t="str">
            <v>LQG</v>
          </cell>
        </row>
        <row r="368">
          <cell r="A368" t="str">
            <v>LR</v>
          </cell>
        </row>
        <row r="369">
          <cell r="A369" t="str">
            <v>LRE</v>
          </cell>
        </row>
        <row r="370">
          <cell r="A370" t="str">
            <v>LRF</v>
          </cell>
        </row>
        <row r="371">
          <cell r="A371" t="str">
            <v>LRG</v>
          </cell>
        </row>
        <row r="372">
          <cell r="A372" t="str">
            <v>M</v>
          </cell>
        </row>
        <row r="373">
          <cell r="A373" t="str">
            <v>MAA</v>
          </cell>
        </row>
        <row r="374">
          <cell r="A374" t="str">
            <v>MAE</v>
          </cell>
        </row>
        <row r="375">
          <cell r="A375" t="str">
            <v>MAF</v>
          </cell>
        </row>
        <row r="376">
          <cell r="A376" t="str">
            <v>MAG</v>
          </cell>
        </row>
        <row r="377">
          <cell r="A377" t="str">
            <v>MBA</v>
          </cell>
        </row>
        <row r="378">
          <cell r="A378" t="str">
            <v>MBE</v>
          </cell>
        </row>
        <row r="379">
          <cell r="A379" t="str">
            <v>MBF</v>
          </cell>
        </row>
        <row r="380">
          <cell r="A380" t="str">
            <v>MBG</v>
          </cell>
        </row>
        <row r="381">
          <cell r="A381" t="str">
            <v>MCA</v>
          </cell>
        </row>
        <row r="382">
          <cell r="A382" t="str">
            <v>MCB</v>
          </cell>
        </row>
        <row r="383">
          <cell r="A383" t="str">
            <v>MCC</v>
          </cell>
        </row>
        <row r="384">
          <cell r="A384" t="str">
            <v>MCE</v>
          </cell>
        </row>
        <row r="385">
          <cell r="A385" t="str">
            <v>MCF</v>
          </cell>
        </row>
        <row r="386">
          <cell r="A386" t="str">
            <v>MCG</v>
          </cell>
        </row>
        <row r="387">
          <cell r="A387" t="str">
            <v>MDA</v>
          </cell>
        </row>
        <row r="388">
          <cell r="A388" t="str">
            <v>MDB</v>
          </cell>
        </row>
        <row r="389">
          <cell r="A389" t="str">
            <v>MDC</v>
          </cell>
        </row>
        <row r="390">
          <cell r="A390" t="str">
            <v>MDE</v>
          </cell>
        </row>
        <row r="391">
          <cell r="A391" t="str">
            <v>MDF</v>
          </cell>
        </row>
        <row r="392">
          <cell r="A392" t="str">
            <v>MDG</v>
          </cell>
        </row>
        <row r="393">
          <cell r="A393" t="str">
            <v>MEA</v>
          </cell>
        </row>
        <row r="394">
          <cell r="A394" t="str">
            <v>MEE</v>
          </cell>
        </row>
        <row r="395">
          <cell r="A395" t="str">
            <v>MEF</v>
          </cell>
        </row>
        <row r="396">
          <cell r="A396" t="str">
            <v>MEG</v>
          </cell>
        </row>
        <row r="397">
          <cell r="A397" t="str">
            <v>MFA</v>
          </cell>
        </row>
        <row r="398">
          <cell r="A398" t="str">
            <v>MFE</v>
          </cell>
        </row>
        <row r="399">
          <cell r="A399" t="str">
            <v>MFF</v>
          </cell>
        </row>
        <row r="400">
          <cell r="A400" t="str">
            <v>MFG</v>
          </cell>
        </row>
        <row r="401">
          <cell r="A401" t="str">
            <v>MGA</v>
          </cell>
        </row>
        <row r="402">
          <cell r="A402" t="str">
            <v>MGE</v>
          </cell>
        </row>
        <row r="403">
          <cell r="A403" t="str">
            <v>MGF</v>
          </cell>
        </row>
        <row r="404">
          <cell r="A404" t="str">
            <v>MGG</v>
          </cell>
        </row>
        <row r="405">
          <cell r="A405" t="str">
            <v>MHA</v>
          </cell>
        </row>
        <row r="406">
          <cell r="A406" t="str">
            <v>MHE</v>
          </cell>
        </row>
        <row r="407">
          <cell r="A407" t="str">
            <v>MHF</v>
          </cell>
        </row>
        <row r="408">
          <cell r="A408" t="str">
            <v>MHG</v>
          </cell>
        </row>
        <row r="409">
          <cell r="A409" t="str">
            <v>MJE</v>
          </cell>
        </row>
        <row r="410">
          <cell r="A410" t="str">
            <v>MJF</v>
          </cell>
        </row>
        <row r="411">
          <cell r="A411" t="str">
            <v>MJG</v>
          </cell>
        </row>
        <row r="412">
          <cell r="A412" t="str">
            <v>MKE</v>
          </cell>
        </row>
        <row r="413">
          <cell r="A413" t="str">
            <v>MKF</v>
          </cell>
        </row>
        <row r="414">
          <cell r="A414" t="str">
            <v>MKG</v>
          </cell>
        </row>
        <row r="415">
          <cell r="A415" t="str">
            <v>MLA</v>
          </cell>
        </row>
        <row r="416">
          <cell r="A416" t="str">
            <v>MMA</v>
          </cell>
        </row>
        <row r="417">
          <cell r="A417" t="str">
            <v>MMB</v>
          </cell>
        </row>
        <row r="418">
          <cell r="A418" t="str">
            <v>MMC</v>
          </cell>
        </row>
        <row r="419">
          <cell r="A419" t="str">
            <v>MNE</v>
          </cell>
        </row>
        <row r="420">
          <cell r="A420" t="str">
            <v>MNF</v>
          </cell>
        </row>
        <row r="421">
          <cell r="A421" t="str">
            <v>MNG</v>
          </cell>
        </row>
        <row r="422">
          <cell r="A422" t="str">
            <v>MPE</v>
          </cell>
        </row>
        <row r="423">
          <cell r="A423" t="str">
            <v>MPF</v>
          </cell>
        </row>
        <row r="424">
          <cell r="A424" t="str">
            <v>MPG</v>
          </cell>
        </row>
        <row r="425">
          <cell r="A425" t="str">
            <v>MQE</v>
          </cell>
        </row>
        <row r="426">
          <cell r="A426" t="str">
            <v>MQF</v>
          </cell>
        </row>
        <row r="427">
          <cell r="A427" t="str">
            <v>MQG</v>
          </cell>
        </row>
        <row r="428">
          <cell r="A428" t="str">
            <v>MRE</v>
          </cell>
        </row>
        <row r="429">
          <cell r="A429" t="str">
            <v>MRF</v>
          </cell>
        </row>
        <row r="430">
          <cell r="A430" t="str">
            <v>MRG</v>
          </cell>
        </row>
        <row r="431">
          <cell r="A431" t="str">
            <v>N</v>
          </cell>
        </row>
        <row r="432">
          <cell r="A432" t="str">
            <v>NAB</v>
          </cell>
        </row>
        <row r="433">
          <cell r="A433" t="str">
            <v>NAE</v>
          </cell>
        </row>
        <row r="434">
          <cell r="A434" t="str">
            <v>NAF</v>
          </cell>
        </row>
        <row r="435">
          <cell r="A435" t="str">
            <v>NAG</v>
          </cell>
        </row>
        <row r="436">
          <cell r="A436" t="str">
            <v>NBB</v>
          </cell>
        </row>
        <row r="437">
          <cell r="A437" t="str">
            <v>NBE</v>
          </cell>
        </row>
        <row r="438">
          <cell r="A438" t="str">
            <v>NBF</v>
          </cell>
        </row>
        <row r="439">
          <cell r="A439" t="str">
            <v>NBG</v>
          </cell>
        </row>
        <row r="440">
          <cell r="A440" t="str">
            <v>NCB</v>
          </cell>
        </row>
        <row r="441">
          <cell r="A441" t="str">
            <v>NCC</v>
          </cell>
        </row>
        <row r="442">
          <cell r="A442" t="str">
            <v>NCE</v>
          </cell>
        </row>
        <row r="443">
          <cell r="A443" t="str">
            <v>NCF</v>
          </cell>
        </row>
        <row r="444">
          <cell r="A444" t="str">
            <v>NCG</v>
          </cell>
        </row>
        <row r="445">
          <cell r="A445" t="str">
            <v>NDB</v>
          </cell>
        </row>
        <row r="446">
          <cell r="A446" t="str">
            <v>NDC</v>
          </cell>
        </row>
        <row r="447">
          <cell r="A447" t="str">
            <v>NDE</v>
          </cell>
        </row>
        <row r="448">
          <cell r="A448" t="str">
            <v>NDF</v>
          </cell>
        </row>
        <row r="449">
          <cell r="A449" t="str">
            <v>NDG</v>
          </cell>
        </row>
        <row r="450">
          <cell r="A450" t="str">
            <v>NEA</v>
          </cell>
        </row>
        <row r="451">
          <cell r="A451" t="str">
            <v>NEB</v>
          </cell>
        </row>
        <row r="452">
          <cell r="A452" t="str">
            <v>NEC</v>
          </cell>
        </row>
        <row r="453">
          <cell r="A453" t="str">
            <v>NEE</v>
          </cell>
        </row>
        <row r="454">
          <cell r="A454" t="str">
            <v>NEF</v>
          </cell>
        </row>
        <row r="455">
          <cell r="A455" t="str">
            <v>NEG</v>
          </cell>
        </row>
        <row r="456">
          <cell r="A456" t="str">
            <v>NFA</v>
          </cell>
        </row>
        <row r="457">
          <cell r="A457" t="str">
            <v>NFB</v>
          </cell>
        </row>
        <row r="458">
          <cell r="A458" t="str">
            <v>NFC</v>
          </cell>
        </row>
        <row r="459">
          <cell r="A459" t="str">
            <v>NFE</v>
          </cell>
        </row>
        <row r="460">
          <cell r="A460" t="str">
            <v>NFF</v>
          </cell>
        </row>
        <row r="461">
          <cell r="A461" t="str">
            <v>NFG</v>
          </cell>
        </row>
        <row r="462">
          <cell r="A462" t="str">
            <v>NJB</v>
          </cell>
        </row>
        <row r="463">
          <cell r="A463" t="str">
            <v>NJC</v>
          </cell>
        </row>
        <row r="464">
          <cell r="A464" t="str">
            <v>NJE</v>
          </cell>
        </row>
        <row r="465">
          <cell r="A465" t="str">
            <v>NJF</v>
          </cell>
        </row>
        <row r="466">
          <cell r="A466" t="str">
            <v>NJG</v>
          </cell>
        </row>
        <row r="467">
          <cell r="A467" t="str">
            <v>NKB</v>
          </cell>
        </row>
        <row r="468">
          <cell r="A468" t="str">
            <v>NKC</v>
          </cell>
        </row>
        <row r="469">
          <cell r="A469" t="str">
            <v>NKE</v>
          </cell>
        </row>
        <row r="470">
          <cell r="A470" t="str">
            <v>NKF</v>
          </cell>
        </row>
        <row r="471">
          <cell r="A471" t="str">
            <v>NKG</v>
          </cell>
        </row>
        <row r="472">
          <cell r="A472" t="str">
            <v>P</v>
          </cell>
        </row>
        <row r="473">
          <cell r="A473" t="str">
            <v>PA</v>
          </cell>
        </row>
        <row r="474">
          <cell r="A474" t="str">
            <v>PB</v>
          </cell>
        </row>
        <row r="475">
          <cell r="A475" t="str">
            <v>PC</v>
          </cell>
        </row>
        <row r="476">
          <cell r="A476" t="str">
            <v>PCB</v>
          </cell>
        </row>
        <row r="477">
          <cell r="A477" t="str">
            <v>PCC</v>
          </cell>
        </row>
        <row r="478">
          <cell r="A478" t="str">
            <v>PCE</v>
          </cell>
        </row>
        <row r="479">
          <cell r="A479" t="str">
            <v>PCF</v>
          </cell>
        </row>
        <row r="480">
          <cell r="A480" t="str">
            <v>PCG</v>
          </cell>
        </row>
        <row r="481">
          <cell r="A481" t="str">
            <v>PD</v>
          </cell>
        </row>
        <row r="482">
          <cell r="A482" t="str">
            <v>PDB</v>
          </cell>
        </row>
        <row r="483">
          <cell r="A483" t="str">
            <v>PDC</v>
          </cell>
        </row>
        <row r="484">
          <cell r="A484" t="str">
            <v>PDE</v>
          </cell>
        </row>
        <row r="485">
          <cell r="A485" t="str">
            <v>PDF</v>
          </cell>
        </row>
        <row r="486">
          <cell r="A486" t="str">
            <v>PDG</v>
          </cell>
        </row>
        <row r="487">
          <cell r="A487" t="str">
            <v>PDGS</v>
          </cell>
        </row>
        <row r="488">
          <cell r="A488" t="str">
            <v>PE</v>
          </cell>
        </row>
        <row r="489">
          <cell r="A489" t="str">
            <v>PEG</v>
          </cell>
        </row>
        <row r="490">
          <cell r="A490" t="str">
            <v>PF</v>
          </cell>
        </row>
        <row r="491">
          <cell r="A491" t="str">
            <v>PFG</v>
          </cell>
        </row>
        <row r="492">
          <cell r="A492" t="str">
            <v>PG</v>
          </cell>
        </row>
        <row r="493">
          <cell r="A493" t="str">
            <v>PH</v>
          </cell>
        </row>
        <row r="494">
          <cell r="A494" t="str">
            <v>PJ</v>
          </cell>
        </row>
        <row r="495">
          <cell r="A495" t="str">
            <v>PJB</v>
          </cell>
        </row>
        <row r="496">
          <cell r="A496" t="str">
            <v>PJC</v>
          </cell>
        </row>
        <row r="497">
          <cell r="A497" t="str">
            <v>PJE</v>
          </cell>
        </row>
        <row r="498">
          <cell r="A498" t="str">
            <v>PJF</v>
          </cell>
        </row>
        <row r="499">
          <cell r="A499" t="str">
            <v>PJG</v>
          </cell>
        </row>
        <row r="500">
          <cell r="A500" t="str">
            <v>PK</v>
          </cell>
        </row>
        <row r="501">
          <cell r="A501" t="str">
            <v>PKB</v>
          </cell>
        </row>
        <row r="502">
          <cell r="A502" t="str">
            <v>PKC</v>
          </cell>
        </row>
        <row r="503">
          <cell r="A503" t="str">
            <v>PKE</v>
          </cell>
        </row>
        <row r="504">
          <cell r="A504" t="str">
            <v>PKF</v>
          </cell>
        </row>
        <row r="505">
          <cell r="A505" t="str">
            <v>PKG</v>
          </cell>
        </row>
        <row r="506">
          <cell r="A506" t="str">
            <v>PKGS</v>
          </cell>
        </row>
        <row r="507">
          <cell r="A507" t="str">
            <v>PL</v>
          </cell>
        </row>
        <row r="508">
          <cell r="A508" t="str">
            <v>PM</v>
          </cell>
        </row>
        <row r="509">
          <cell r="A509" t="str">
            <v>PN</v>
          </cell>
        </row>
        <row r="510">
          <cell r="A510" t="str">
            <v>PP</v>
          </cell>
        </row>
        <row r="511">
          <cell r="A511" t="str">
            <v>PQ</v>
          </cell>
        </row>
        <row r="512">
          <cell r="A512" t="str">
            <v>PR</v>
          </cell>
        </row>
        <row r="513">
          <cell r="A513" t="str">
            <v>Q</v>
          </cell>
        </row>
        <row r="514">
          <cell r="A514" t="str">
            <v>QAA</v>
          </cell>
        </row>
        <row r="515">
          <cell r="A515" t="str">
            <v>QAE</v>
          </cell>
        </row>
        <row r="516">
          <cell r="A516" t="str">
            <v>QAF</v>
          </cell>
        </row>
        <row r="517">
          <cell r="A517" t="str">
            <v>QAG</v>
          </cell>
        </row>
        <row r="518">
          <cell r="A518" t="str">
            <v>QBA</v>
          </cell>
        </row>
        <row r="519">
          <cell r="A519" t="str">
            <v>QBE</v>
          </cell>
        </row>
        <row r="520">
          <cell r="A520" t="str">
            <v>QBF</v>
          </cell>
        </row>
        <row r="521">
          <cell r="A521" t="str">
            <v>QBG</v>
          </cell>
        </row>
        <row r="522">
          <cell r="A522" t="str">
            <v>QCA</v>
          </cell>
        </row>
        <row r="523">
          <cell r="A523" t="str">
            <v>QCB</v>
          </cell>
        </row>
        <row r="524">
          <cell r="A524" t="str">
            <v>QCC</v>
          </cell>
        </row>
        <row r="525">
          <cell r="A525" t="str">
            <v>QCE</v>
          </cell>
        </row>
        <row r="526">
          <cell r="A526" t="str">
            <v>QCF</v>
          </cell>
        </row>
        <row r="527">
          <cell r="A527" t="str">
            <v>QCG</v>
          </cell>
        </row>
        <row r="528">
          <cell r="A528" t="str">
            <v>QDA</v>
          </cell>
        </row>
        <row r="529">
          <cell r="A529" t="str">
            <v>QDB</v>
          </cell>
        </row>
        <row r="530">
          <cell r="A530" t="str">
            <v>QDC</v>
          </cell>
        </row>
        <row r="531">
          <cell r="A531" t="str">
            <v>QDE</v>
          </cell>
        </row>
        <row r="532">
          <cell r="A532" t="str">
            <v>QDF</v>
          </cell>
        </row>
        <row r="533">
          <cell r="A533" t="str">
            <v>QDG</v>
          </cell>
        </row>
        <row r="534">
          <cell r="A534" t="str">
            <v>QEA</v>
          </cell>
        </row>
        <row r="535">
          <cell r="A535" t="str">
            <v>QEE</v>
          </cell>
        </row>
        <row r="536">
          <cell r="A536" t="str">
            <v>QEF</v>
          </cell>
        </row>
        <row r="537">
          <cell r="A537" t="str">
            <v>QEG</v>
          </cell>
        </row>
        <row r="538">
          <cell r="A538" t="str">
            <v>QFA</v>
          </cell>
        </row>
        <row r="539">
          <cell r="A539" t="str">
            <v>QFE</v>
          </cell>
        </row>
        <row r="540">
          <cell r="A540" t="str">
            <v>QFF</v>
          </cell>
        </row>
        <row r="541">
          <cell r="A541" t="str">
            <v>QFG</v>
          </cell>
        </row>
        <row r="542">
          <cell r="A542" t="str">
            <v>QGA</v>
          </cell>
        </row>
        <row r="543">
          <cell r="A543" t="str">
            <v>QGE</v>
          </cell>
        </row>
        <row r="544">
          <cell r="A544" t="str">
            <v>QGF</v>
          </cell>
        </row>
        <row r="545">
          <cell r="A545" t="str">
            <v>QGG</v>
          </cell>
        </row>
        <row r="546">
          <cell r="A546" t="str">
            <v>QHA</v>
          </cell>
        </row>
        <row r="547">
          <cell r="A547" t="str">
            <v>QHE</v>
          </cell>
        </row>
        <row r="548">
          <cell r="A548" t="str">
            <v>QHF</v>
          </cell>
        </row>
        <row r="549">
          <cell r="A549" t="str">
            <v>QHG</v>
          </cell>
        </row>
        <row r="550">
          <cell r="A550" t="str">
            <v>QJE</v>
          </cell>
        </row>
        <row r="551">
          <cell r="A551" t="str">
            <v>QJF</v>
          </cell>
        </row>
        <row r="552">
          <cell r="A552" t="str">
            <v>QJG</v>
          </cell>
        </row>
        <row r="553">
          <cell r="A553" t="str">
            <v>QKE</v>
          </cell>
        </row>
        <row r="554">
          <cell r="A554" t="str">
            <v>QKF</v>
          </cell>
        </row>
        <row r="555">
          <cell r="A555" t="str">
            <v>QKG</v>
          </cell>
        </row>
        <row r="556">
          <cell r="A556" t="str">
            <v>QLA</v>
          </cell>
        </row>
        <row r="557">
          <cell r="A557" t="str">
            <v>QMA</v>
          </cell>
        </row>
        <row r="558">
          <cell r="A558" t="str">
            <v>QMB</v>
          </cell>
        </row>
        <row r="559">
          <cell r="A559" t="str">
            <v>QMC</v>
          </cell>
        </row>
        <row r="560">
          <cell r="A560" t="str">
            <v>QNE</v>
          </cell>
        </row>
        <row r="561">
          <cell r="A561" t="str">
            <v>QNF</v>
          </cell>
        </row>
        <row r="562">
          <cell r="A562" t="str">
            <v>QNG</v>
          </cell>
        </row>
        <row r="563">
          <cell r="A563" t="str">
            <v>QPE</v>
          </cell>
        </row>
        <row r="564">
          <cell r="A564" t="str">
            <v>QPF</v>
          </cell>
        </row>
        <row r="565">
          <cell r="A565" t="str">
            <v>QPG</v>
          </cell>
        </row>
        <row r="566">
          <cell r="A566" t="str">
            <v>QQE</v>
          </cell>
        </row>
        <row r="567">
          <cell r="A567" t="str">
            <v>QQF</v>
          </cell>
        </row>
        <row r="568">
          <cell r="A568" t="str">
            <v>QQG</v>
          </cell>
        </row>
        <row r="569">
          <cell r="A569" t="str">
            <v>QRE</v>
          </cell>
        </row>
        <row r="570">
          <cell r="A570" t="str">
            <v>QRF</v>
          </cell>
        </row>
        <row r="571">
          <cell r="A571" t="str">
            <v>QRG</v>
          </cell>
        </row>
        <row r="572">
          <cell r="A572" t="str">
            <v>R</v>
          </cell>
        </row>
        <row r="573">
          <cell r="A573" t="str">
            <v>RAA</v>
          </cell>
        </row>
        <row r="574">
          <cell r="A574" t="str">
            <v>RAE</v>
          </cell>
        </row>
        <row r="575">
          <cell r="A575" t="str">
            <v>RAF</v>
          </cell>
        </row>
        <row r="576">
          <cell r="A576" t="str">
            <v>RAG</v>
          </cell>
        </row>
        <row r="577">
          <cell r="A577" t="str">
            <v>RBA</v>
          </cell>
        </row>
        <row r="578">
          <cell r="A578" t="str">
            <v>RBE</v>
          </cell>
        </row>
        <row r="579">
          <cell r="A579" t="str">
            <v>RBF</v>
          </cell>
        </row>
        <row r="580">
          <cell r="A580" t="str">
            <v>RBG</v>
          </cell>
        </row>
        <row r="581">
          <cell r="A581" t="str">
            <v>RCA</v>
          </cell>
        </row>
        <row r="582">
          <cell r="A582" t="str">
            <v>RCB</v>
          </cell>
        </row>
        <row r="583">
          <cell r="A583" t="str">
            <v>RCC</v>
          </cell>
        </row>
        <row r="584">
          <cell r="A584" t="str">
            <v>RCE</v>
          </cell>
        </row>
        <row r="585">
          <cell r="A585" t="str">
            <v>RCF</v>
          </cell>
        </row>
        <row r="586">
          <cell r="A586" t="str">
            <v>RCG</v>
          </cell>
        </row>
        <row r="587">
          <cell r="A587" t="str">
            <v>RDA</v>
          </cell>
        </row>
        <row r="588">
          <cell r="A588" t="str">
            <v>RDB</v>
          </cell>
        </row>
        <row r="589">
          <cell r="A589" t="str">
            <v>RDC</v>
          </cell>
        </row>
        <row r="590">
          <cell r="A590" t="str">
            <v>RDE</v>
          </cell>
        </row>
        <row r="591">
          <cell r="A591" t="str">
            <v>RDF</v>
          </cell>
        </row>
        <row r="592">
          <cell r="A592" t="str">
            <v>RDG</v>
          </cell>
        </row>
        <row r="593">
          <cell r="A593" t="str">
            <v>REA</v>
          </cell>
        </row>
        <row r="594">
          <cell r="A594" t="str">
            <v>REE</v>
          </cell>
        </row>
        <row r="595">
          <cell r="A595" t="str">
            <v>REF</v>
          </cell>
        </row>
        <row r="596">
          <cell r="A596" t="str">
            <v>REG</v>
          </cell>
        </row>
        <row r="597">
          <cell r="A597" t="str">
            <v>RFA</v>
          </cell>
        </row>
        <row r="598">
          <cell r="A598" t="str">
            <v>RFE</v>
          </cell>
        </row>
        <row r="599">
          <cell r="A599" t="str">
            <v>RFF</v>
          </cell>
        </row>
        <row r="600">
          <cell r="A600" t="str">
            <v>RFG</v>
          </cell>
        </row>
        <row r="601">
          <cell r="A601" t="str">
            <v>RGA</v>
          </cell>
        </row>
        <row r="602">
          <cell r="A602" t="str">
            <v>RGE</v>
          </cell>
        </row>
        <row r="603">
          <cell r="A603" t="str">
            <v>RGF</v>
          </cell>
        </row>
        <row r="604">
          <cell r="A604" t="str">
            <v>RGG</v>
          </cell>
        </row>
        <row r="605">
          <cell r="A605" t="str">
            <v>RHA</v>
          </cell>
        </row>
        <row r="606">
          <cell r="A606" t="str">
            <v>RHE</v>
          </cell>
        </row>
        <row r="607">
          <cell r="A607" t="str">
            <v>RHF</v>
          </cell>
        </row>
        <row r="608">
          <cell r="A608" t="str">
            <v>RHG</v>
          </cell>
        </row>
        <row r="609">
          <cell r="A609" t="str">
            <v>RJE</v>
          </cell>
        </row>
        <row r="610">
          <cell r="A610" t="str">
            <v>RJF</v>
          </cell>
        </row>
        <row r="611">
          <cell r="A611" t="str">
            <v>RJG</v>
          </cell>
        </row>
        <row r="612">
          <cell r="A612" t="str">
            <v>RKE</v>
          </cell>
        </row>
        <row r="613">
          <cell r="A613" t="str">
            <v>RKF</v>
          </cell>
        </row>
        <row r="614">
          <cell r="A614" t="str">
            <v>RKG</v>
          </cell>
        </row>
        <row r="615">
          <cell r="A615" t="str">
            <v>RLA</v>
          </cell>
        </row>
        <row r="616">
          <cell r="A616" t="str">
            <v>RMA</v>
          </cell>
        </row>
        <row r="617">
          <cell r="A617" t="str">
            <v>RMB</v>
          </cell>
        </row>
        <row r="618">
          <cell r="A618" t="str">
            <v>RMC</v>
          </cell>
        </row>
        <row r="619">
          <cell r="A619" t="str">
            <v>RNE</v>
          </cell>
        </row>
        <row r="620">
          <cell r="A620" t="str">
            <v>RNF</v>
          </cell>
        </row>
        <row r="621">
          <cell r="A621" t="str">
            <v>RNG</v>
          </cell>
        </row>
        <row r="622">
          <cell r="A622" t="str">
            <v>RPE</v>
          </cell>
        </row>
        <row r="623">
          <cell r="A623" t="str">
            <v>RPF</v>
          </cell>
        </row>
        <row r="624">
          <cell r="A624" t="str">
            <v>RPG</v>
          </cell>
        </row>
        <row r="625">
          <cell r="A625" t="str">
            <v>RQE</v>
          </cell>
        </row>
        <row r="626">
          <cell r="A626" t="str">
            <v>RQF</v>
          </cell>
        </row>
        <row r="627">
          <cell r="A627" t="str">
            <v>RQG</v>
          </cell>
        </row>
        <row r="628">
          <cell r="A628" t="str">
            <v>RRE</v>
          </cell>
        </row>
        <row r="629">
          <cell r="A629" t="str">
            <v>RRF</v>
          </cell>
        </row>
        <row r="630">
          <cell r="A630" t="str">
            <v>RRG</v>
          </cell>
        </row>
        <row r="631">
          <cell r="A631" t="str">
            <v>S</v>
          </cell>
        </row>
        <row r="632">
          <cell r="A632" t="str">
            <v>SCF</v>
          </cell>
        </row>
        <row r="633">
          <cell r="A633" t="str">
            <v>SCG</v>
          </cell>
        </row>
        <row r="634">
          <cell r="A634" t="str">
            <v>SDF</v>
          </cell>
        </row>
        <row r="635">
          <cell r="A635" t="str">
            <v>SDG</v>
          </cell>
        </row>
        <row r="636">
          <cell r="A636" t="str">
            <v>SEG</v>
          </cell>
        </row>
        <row r="637">
          <cell r="A637" t="str">
            <v>SFG</v>
          </cell>
        </row>
        <row r="638">
          <cell r="A638" t="str">
            <v>SGG</v>
          </cell>
        </row>
        <row r="639">
          <cell r="A639" t="str">
            <v>SHG</v>
          </cell>
        </row>
        <row r="640">
          <cell r="A640" t="str">
            <v>SJF</v>
          </cell>
        </row>
        <row r="641">
          <cell r="A641" t="str">
            <v>SJG</v>
          </cell>
        </row>
        <row r="642">
          <cell r="A642" t="str">
            <v>SKF</v>
          </cell>
        </row>
        <row r="643">
          <cell r="A643" t="str">
            <v>SKG</v>
          </cell>
        </row>
        <row r="644">
          <cell r="A644" t="str">
            <v>SNF</v>
          </cell>
        </row>
        <row r="645">
          <cell r="A645" t="str">
            <v>SNG</v>
          </cell>
        </row>
        <row r="646">
          <cell r="A646" t="str">
            <v>SPF</v>
          </cell>
        </row>
        <row r="647">
          <cell r="A647" t="str">
            <v>SPG</v>
          </cell>
        </row>
        <row r="648">
          <cell r="A648" t="str">
            <v>SQF</v>
          </cell>
        </row>
        <row r="649">
          <cell r="A649" t="str">
            <v>SQG</v>
          </cell>
        </row>
        <row r="650">
          <cell r="A650" t="str">
            <v>SRF</v>
          </cell>
        </row>
        <row r="651">
          <cell r="A651" t="str">
            <v>SRG</v>
          </cell>
        </row>
        <row r="652">
          <cell r="A652" t="str">
            <v>T</v>
          </cell>
        </row>
        <row r="653">
          <cell r="A653" t="str">
            <v>TA</v>
          </cell>
        </row>
        <row r="654">
          <cell r="A654" t="str">
            <v>TB</v>
          </cell>
        </row>
        <row r="655">
          <cell r="A655" t="str">
            <v>TC</v>
          </cell>
        </row>
        <row r="656">
          <cell r="A656" t="str">
            <v>TCF</v>
          </cell>
        </row>
        <row r="657">
          <cell r="A657" t="str">
            <v>TCG</v>
          </cell>
        </row>
        <row r="658">
          <cell r="A658" t="str">
            <v>TD</v>
          </cell>
        </row>
        <row r="659">
          <cell r="A659" t="str">
            <v>TDF</v>
          </cell>
        </row>
        <row r="660">
          <cell r="A660" t="str">
            <v>TDG</v>
          </cell>
        </row>
        <row r="661">
          <cell r="A661" t="str">
            <v>TEG</v>
          </cell>
        </row>
        <row r="662">
          <cell r="A662" t="str">
            <v>TF</v>
          </cell>
        </row>
        <row r="663">
          <cell r="A663" t="str">
            <v>TFG</v>
          </cell>
        </row>
        <row r="664">
          <cell r="A664" t="str">
            <v>TG</v>
          </cell>
        </row>
        <row r="665">
          <cell r="A665" t="str">
            <v>TGG</v>
          </cell>
        </row>
        <row r="666">
          <cell r="A666" t="str">
            <v>TH</v>
          </cell>
        </row>
        <row r="667">
          <cell r="A667" t="str">
            <v>THG</v>
          </cell>
        </row>
        <row r="668">
          <cell r="A668" t="str">
            <v>TJ</v>
          </cell>
        </row>
        <row r="669">
          <cell r="A669" t="str">
            <v>TJF</v>
          </cell>
        </row>
        <row r="670">
          <cell r="A670" t="str">
            <v>TJG</v>
          </cell>
        </row>
        <row r="671">
          <cell r="A671" t="str">
            <v>TK</v>
          </cell>
        </row>
        <row r="672">
          <cell r="A672" t="str">
            <v>TKF</v>
          </cell>
        </row>
        <row r="673">
          <cell r="A673" t="str">
            <v>TKG</v>
          </cell>
        </row>
        <row r="674">
          <cell r="A674" t="str">
            <v>TL</v>
          </cell>
        </row>
        <row r="675">
          <cell r="A675" t="str">
            <v>TM</v>
          </cell>
        </row>
        <row r="676">
          <cell r="A676" t="str">
            <v>TN</v>
          </cell>
        </row>
        <row r="677">
          <cell r="A677" t="str">
            <v>TNF</v>
          </cell>
        </row>
        <row r="678">
          <cell r="A678" t="str">
            <v>TNG</v>
          </cell>
        </row>
        <row r="679">
          <cell r="A679" t="str">
            <v>TP</v>
          </cell>
        </row>
        <row r="680">
          <cell r="A680" t="str">
            <v>TPF</v>
          </cell>
        </row>
        <row r="681">
          <cell r="A681" t="str">
            <v>TPG</v>
          </cell>
        </row>
        <row r="682">
          <cell r="A682" t="str">
            <v>TQ</v>
          </cell>
        </row>
        <row r="683">
          <cell r="A683" t="str">
            <v>TQF</v>
          </cell>
        </row>
        <row r="684">
          <cell r="A684" t="str">
            <v>TQG</v>
          </cell>
        </row>
        <row r="685">
          <cell r="A685" t="str">
            <v>TR</v>
          </cell>
        </row>
        <row r="686">
          <cell r="A686" t="str">
            <v>TRF</v>
          </cell>
        </row>
        <row r="687">
          <cell r="A687" t="str">
            <v>TRG</v>
          </cell>
        </row>
        <row r="688">
          <cell r="A688" t="str">
            <v>U</v>
          </cell>
        </row>
        <row r="689">
          <cell r="A689" t="str">
            <v>UA</v>
          </cell>
        </row>
        <row r="690">
          <cell r="A690" t="str">
            <v>UB</v>
          </cell>
        </row>
        <row r="691">
          <cell r="A691" t="str">
            <v>UC</v>
          </cell>
        </row>
        <row r="692">
          <cell r="A692" t="str">
            <v>UD</v>
          </cell>
        </row>
        <row r="693">
          <cell r="A693" t="str">
            <v>UF</v>
          </cell>
        </row>
        <row r="694">
          <cell r="A694" t="str">
            <v>UG</v>
          </cell>
        </row>
        <row r="695">
          <cell r="A695" t="str">
            <v>UH</v>
          </cell>
        </row>
        <row r="696">
          <cell r="A696" t="str">
            <v>UJ</v>
          </cell>
        </row>
        <row r="697">
          <cell r="A697" t="str">
            <v>UK</v>
          </cell>
        </row>
        <row r="698">
          <cell r="A698" t="str">
            <v>UL</v>
          </cell>
        </row>
        <row r="699">
          <cell r="A699" t="str">
            <v>UM</v>
          </cell>
        </row>
        <row r="700">
          <cell r="A700" t="str">
            <v>UN</v>
          </cell>
        </row>
        <row r="701">
          <cell r="A701" t="str">
            <v>UP</v>
          </cell>
        </row>
        <row r="702">
          <cell r="A702" t="str">
            <v>UQ</v>
          </cell>
        </row>
        <row r="703">
          <cell r="A703" t="str">
            <v>UR</v>
          </cell>
        </row>
        <row r="704">
          <cell r="A704" t="str">
            <v>VA</v>
          </cell>
        </row>
        <row r="705">
          <cell r="A705" t="str">
            <v>VB</v>
          </cell>
        </row>
        <row r="706">
          <cell r="A706" t="str">
            <v>VC</v>
          </cell>
        </row>
        <row r="707">
          <cell r="A707" t="str">
            <v>VD</v>
          </cell>
        </row>
        <row r="708">
          <cell r="A708" t="str">
            <v>VE</v>
          </cell>
        </row>
        <row r="709">
          <cell r="A709" t="str">
            <v>VF</v>
          </cell>
        </row>
        <row r="710">
          <cell r="A710" t="str">
            <v>VG</v>
          </cell>
        </row>
        <row r="711">
          <cell r="A711" t="str">
            <v>VH</v>
          </cell>
        </row>
        <row r="712">
          <cell r="A712" t="str">
            <v>VJ</v>
          </cell>
        </row>
        <row r="713">
          <cell r="A713" t="str">
            <v>VK</v>
          </cell>
        </row>
        <row r="714">
          <cell r="A714" t="str">
            <v>VL</v>
          </cell>
        </row>
        <row r="715">
          <cell r="A715" t="str">
            <v>VM</v>
          </cell>
        </row>
        <row r="716">
          <cell r="A716" t="str">
            <v>VN</v>
          </cell>
        </row>
        <row r="717">
          <cell r="A717" t="str">
            <v>VP</v>
          </cell>
        </row>
        <row r="718">
          <cell r="A718" t="str">
            <v>VQ</v>
          </cell>
        </row>
        <row r="719">
          <cell r="A719" t="str">
            <v>VR</v>
          </cell>
        </row>
        <row r="720">
          <cell r="A720" t="str">
            <v>W</v>
          </cell>
        </row>
        <row r="721">
          <cell r="A721" t="str">
            <v>WA</v>
          </cell>
        </row>
        <row r="722">
          <cell r="A722" t="str">
            <v>WB</v>
          </cell>
        </row>
        <row r="723">
          <cell r="A723" t="str">
            <v>WC</v>
          </cell>
        </row>
        <row r="724">
          <cell r="A724" t="str">
            <v>WD</v>
          </cell>
        </row>
        <row r="725">
          <cell r="A725" t="str">
            <v>WE</v>
          </cell>
        </row>
        <row r="726">
          <cell r="A726" t="str">
            <v>WF</v>
          </cell>
        </row>
        <row r="727">
          <cell r="A727" t="str">
            <v>WG</v>
          </cell>
        </row>
        <row r="728">
          <cell r="A728" t="str">
            <v>WH</v>
          </cell>
        </row>
        <row r="729">
          <cell r="A729" t="str">
            <v>WJ</v>
          </cell>
        </row>
        <row r="730">
          <cell r="A730" t="str">
            <v>WK</v>
          </cell>
        </row>
        <row r="731">
          <cell r="A731" t="str">
            <v>WL</v>
          </cell>
        </row>
        <row r="732">
          <cell r="A732" t="str">
            <v>WM</v>
          </cell>
        </row>
        <row r="733">
          <cell r="A733" t="str">
            <v>WN</v>
          </cell>
        </row>
        <row r="734">
          <cell r="A734" t="str">
            <v>WP</v>
          </cell>
        </row>
        <row r="735">
          <cell r="A735" t="str">
            <v>WQ</v>
          </cell>
        </row>
        <row r="736">
          <cell r="A736" t="str">
            <v>WR</v>
          </cell>
        </row>
        <row r="737">
          <cell r="A737" t="str">
            <v>WS</v>
          </cell>
        </row>
        <row r="738">
          <cell r="A738" t="str">
            <v>WT</v>
          </cell>
        </row>
        <row r="739">
          <cell r="A739" t="str">
            <v>WU</v>
          </cell>
        </row>
        <row r="740">
          <cell r="A740" t="str">
            <v>WV</v>
          </cell>
        </row>
        <row r="741">
          <cell r="A741" t="str">
            <v>WW</v>
          </cell>
        </row>
        <row r="742">
          <cell r="A742" t="str">
            <v>X</v>
          </cell>
        </row>
        <row r="743">
          <cell r="A743" t="str">
            <v>XA</v>
          </cell>
        </row>
        <row r="744">
          <cell r="A744" t="str">
            <v>XB</v>
          </cell>
        </row>
        <row r="745">
          <cell r="A745" t="str">
            <v>XC</v>
          </cell>
        </row>
        <row r="746">
          <cell r="A746" t="str">
            <v>XD</v>
          </cell>
        </row>
        <row r="747">
          <cell r="A747" t="str">
            <v>XF</v>
          </cell>
        </row>
        <row r="748">
          <cell r="A748" t="str">
            <v>XG</v>
          </cell>
        </row>
        <row r="749">
          <cell r="A749" t="str">
            <v>XH</v>
          </cell>
        </row>
        <row r="750">
          <cell r="A750" t="str">
            <v>XJ</v>
          </cell>
        </row>
        <row r="751">
          <cell r="A751" t="str">
            <v>XK</v>
          </cell>
        </row>
        <row r="752">
          <cell r="A752" t="str">
            <v>XL</v>
          </cell>
        </row>
        <row r="753">
          <cell r="A753" t="str">
            <v>XM</v>
          </cell>
        </row>
        <row r="754">
          <cell r="A754" t="str">
            <v>Y</v>
          </cell>
        </row>
        <row r="755">
          <cell r="A755" t="str">
            <v>YA</v>
          </cell>
        </row>
        <row r="756">
          <cell r="A756" t="str">
            <v>YB</v>
          </cell>
        </row>
        <row r="757">
          <cell r="A757" t="str">
            <v>YC</v>
          </cell>
        </row>
        <row r="758">
          <cell r="A758" t="str">
            <v>YD</v>
          </cell>
        </row>
        <row r="759">
          <cell r="A759" t="str">
            <v>YF</v>
          </cell>
        </row>
        <row r="760">
          <cell r="A760" t="str">
            <v>YG</v>
          </cell>
        </row>
        <row r="761">
          <cell r="A761" t="str">
            <v>YH</v>
          </cell>
        </row>
        <row r="762">
          <cell r="A762" t="str">
            <v>YJ</v>
          </cell>
        </row>
        <row r="763">
          <cell r="A763" t="str">
            <v>YK</v>
          </cell>
        </row>
        <row r="764">
          <cell r="A764" t="str">
            <v>YL</v>
          </cell>
        </row>
        <row r="765">
          <cell r="A765" t="str">
            <v>YM</v>
          </cell>
        </row>
        <row r="766">
          <cell r="A766" t="str">
            <v>Z</v>
          </cell>
        </row>
        <row r="767">
          <cell r="A767" t="str">
            <v>ZA</v>
          </cell>
        </row>
        <row r="768">
          <cell r="A768" t="str">
            <v>ZAA</v>
          </cell>
        </row>
        <row r="769">
          <cell r="A769" t="str">
            <v>ZAB</v>
          </cell>
        </row>
        <row r="770">
          <cell r="A770" t="str">
            <v>ZAC</v>
          </cell>
        </row>
        <row r="771">
          <cell r="A771" t="str">
            <v>ZB</v>
          </cell>
        </row>
        <row r="772">
          <cell r="A772" t="str">
            <v>ZBA</v>
          </cell>
        </row>
        <row r="773">
          <cell r="A773" t="str">
            <v>ZBB</v>
          </cell>
        </row>
        <row r="774">
          <cell r="A774" t="str">
            <v>ZBC</v>
          </cell>
        </row>
        <row r="775">
          <cell r="A775" t="str">
            <v>ZC</v>
          </cell>
        </row>
        <row r="776">
          <cell r="A776" t="str">
            <v>ZD</v>
          </cell>
        </row>
        <row r="777">
          <cell r="A777" t="str">
            <v>ZF</v>
          </cell>
        </row>
        <row r="778">
          <cell r="A778" t="str">
            <v>ZG</v>
          </cell>
        </row>
        <row r="779">
          <cell r="A779" t="str">
            <v>ZH</v>
          </cell>
        </row>
        <row r="780">
          <cell r="A780" t="str">
            <v>ZJ</v>
          </cell>
        </row>
        <row r="781">
          <cell r="A781" t="str">
            <v>ZK</v>
          </cell>
        </row>
        <row r="782">
          <cell r="A782" t="str">
            <v>ZL</v>
          </cell>
        </row>
        <row r="783">
          <cell r="A783" t="str">
            <v>ZM</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様式８号"/>
      <sheetName val="別紙１"/>
      <sheetName val="別紙２－１"/>
      <sheetName val="別紙２－２"/>
      <sheetName val="別紙４"/>
      <sheetName val="排出係数"/>
      <sheetName val="産業分類表"/>
      <sheetName val="車検証"/>
    </sheetNames>
    <sheetDataSet>
      <sheetData sheetId="0">
        <row r="4">
          <cell r="AB4" t="str">
            <v>aa4</v>
          </cell>
        </row>
        <row r="6">
          <cell r="AB6" t="str">
            <v>aa6</v>
          </cell>
        </row>
      </sheetData>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C16"/>
  <sheetViews>
    <sheetView tabSelected="1" workbookViewId="0">
      <selection activeCell="C1" sqref="C1"/>
    </sheetView>
  </sheetViews>
  <sheetFormatPr defaultRowHeight="13"/>
  <cols>
    <col min="1" max="1" width="6.08984375" customWidth="1"/>
    <col min="2" max="2" width="82.6328125" customWidth="1"/>
  </cols>
  <sheetData>
    <row r="1" spans="1:3" ht="16.5">
      <c r="A1" s="220" t="s">
        <v>358</v>
      </c>
      <c r="B1" s="221"/>
      <c r="C1" s="17" t="s">
        <v>489</v>
      </c>
    </row>
    <row r="2" spans="1:3">
      <c r="A2" s="221"/>
      <c r="B2" s="221"/>
    </row>
    <row r="3" spans="1:3" ht="17" customHeight="1">
      <c r="A3" s="222" t="s">
        <v>359</v>
      </c>
      <c r="B3" s="223" t="s">
        <v>467</v>
      </c>
    </row>
    <row r="4" spans="1:3" ht="21" customHeight="1">
      <c r="A4" s="222"/>
      <c r="B4" s="224" t="s">
        <v>468</v>
      </c>
    </row>
    <row r="5" spans="1:3">
      <c r="A5" s="222" t="s">
        <v>362</v>
      </c>
      <c r="B5" s="223" t="s">
        <v>360</v>
      </c>
    </row>
    <row r="6" spans="1:3" ht="30.75" customHeight="1">
      <c r="A6" s="222"/>
      <c r="B6" s="224" t="s">
        <v>361</v>
      </c>
    </row>
    <row r="7" spans="1:3">
      <c r="A7" s="222" t="s">
        <v>365</v>
      </c>
      <c r="B7" s="223" t="s">
        <v>363</v>
      </c>
    </row>
    <row r="8" spans="1:3" ht="30.75" customHeight="1">
      <c r="A8" s="222"/>
      <c r="B8" s="224" t="s">
        <v>364</v>
      </c>
    </row>
    <row r="9" spans="1:3" ht="14">
      <c r="A9" s="222" t="s">
        <v>366</v>
      </c>
      <c r="B9" s="223" t="s">
        <v>367</v>
      </c>
    </row>
    <row r="10" spans="1:3" ht="36.75" customHeight="1">
      <c r="A10" s="221"/>
      <c r="B10" s="224" t="s">
        <v>370</v>
      </c>
    </row>
    <row r="11" spans="1:3" ht="16.5" customHeight="1">
      <c r="A11" s="222" t="s">
        <v>469</v>
      </c>
      <c r="B11" s="223" t="s">
        <v>368</v>
      </c>
    </row>
    <row r="12" spans="1:3" ht="42" customHeight="1">
      <c r="A12" s="221"/>
      <c r="B12" s="224" t="s">
        <v>369</v>
      </c>
    </row>
    <row r="13" spans="1:3" ht="18" customHeight="1">
      <c r="A13" s="222" t="s">
        <v>487</v>
      </c>
      <c r="B13" s="223" t="s">
        <v>486</v>
      </c>
    </row>
    <row r="14" spans="1:3" ht="35.5" customHeight="1">
      <c r="A14" s="221"/>
      <c r="B14" s="224" t="s">
        <v>488</v>
      </c>
    </row>
    <row r="15" spans="1:3" ht="16.5" customHeight="1">
      <c r="A15" s="221"/>
      <c r="B15" s="224"/>
    </row>
    <row r="16" spans="1:3" ht="34.5" customHeight="1">
      <c r="A16" s="221"/>
      <c r="B16" s="224"/>
    </row>
  </sheetData>
  <sheetProtection sheet="1" objects="1" scenarios="1" selectLockedCell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18"/>
  <sheetViews>
    <sheetView workbookViewId="0">
      <selection activeCell="E9" sqref="E9"/>
    </sheetView>
  </sheetViews>
  <sheetFormatPr defaultRowHeight="13"/>
  <sheetData>
    <row r="1" spans="1:3">
      <c r="A1" t="s">
        <v>393</v>
      </c>
      <c r="B1" t="s">
        <v>394</v>
      </c>
    </row>
    <row r="2" spans="1:3">
      <c r="A2" t="s">
        <v>395</v>
      </c>
      <c r="B2">
        <v>2019</v>
      </c>
      <c r="C2" t="s">
        <v>395</v>
      </c>
    </row>
    <row r="3" spans="1:3">
      <c r="A3" t="s">
        <v>396</v>
      </c>
      <c r="B3">
        <v>2020</v>
      </c>
      <c r="C3" t="s">
        <v>396</v>
      </c>
    </row>
    <row r="4" spans="1:3">
      <c r="A4" t="s">
        <v>397</v>
      </c>
      <c r="B4">
        <v>2021</v>
      </c>
      <c r="C4" t="s">
        <v>397</v>
      </c>
    </row>
    <row r="5" spans="1:3">
      <c r="A5" t="s">
        <v>398</v>
      </c>
      <c r="B5">
        <v>2022</v>
      </c>
      <c r="C5" t="s">
        <v>398</v>
      </c>
    </row>
    <row r="6" spans="1:3">
      <c r="A6" t="s">
        <v>399</v>
      </c>
      <c r="B6">
        <v>2023</v>
      </c>
      <c r="C6" t="s">
        <v>399</v>
      </c>
    </row>
    <row r="7" spans="1:3">
      <c r="A7" t="s">
        <v>400</v>
      </c>
      <c r="B7">
        <v>2024</v>
      </c>
      <c r="C7" t="s">
        <v>400</v>
      </c>
    </row>
    <row r="8" spans="1:3">
      <c r="A8" t="s">
        <v>424</v>
      </c>
      <c r="B8">
        <v>2025</v>
      </c>
      <c r="C8" t="s">
        <v>424</v>
      </c>
    </row>
    <row r="9" spans="1:3">
      <c r="A9" t="s">
        <v>425</v>
      </c>
      <c r="B9">
        <v>2026</v>
      </c>
      <c r="C9" t="s">
        <v>425</v>
      </c>
    </row>
    <row r="10" spans="1:3">
      <c r="A10" t="s">
        <v>426</v>
      </c>
      <c r="B10">
        <v>2027</v>
      </c>
      <c r="C10" t="s">
        <v>426</v>
      </c>
    </row>
    <row r="11" spans="1:3">
      <c r="A11" t="s">
        <v>427</v>
      </c>
      <c r="B11">
        <v>2028</v>
      </c>
      <c r="C11" t="s">
        <v>427</v>
      </c>
    </row>
    <row r="12" spans="1:3">
      <c r="A12" t="s">
        <v>428</v>
      </c>
      <c r="B12">
        <v>2029</v>
      </c>
      <c r="C12" t="s">
        <v>428</v>
      </c>
    </row>
    <row r="13" spans="1:3">
      <c r="A13" t="s">
        <v>429</v>
      </c>
      <c r="B13">
        <v>2030</v>
      </c>
      <c r="C13" t="s">
        <v>429</v>
      </c>
    </row>
    <row r="14" spans="1:3">
      <c r="A14" t="s">
        <v>481</v>
      </c>
      <c r="B14">
        <v>2031</v>
      </c>
      <c r="C14" t="s">
        <v>481</v>
      </c>
    </row>
    <row r="15" spans="1:3">
      <c r="A15" t="s">
        <v>482</v>
      </c>
      <c r="B15">
        <v>2032</v>
      </c>
      <c r="C15" t="s">
        <v>482</v>
      </c>
    </row>
    <row r="16" spans="1:3">
      <c r="A16" t="s">
        <v>483</v>
      </c>
      <c r="B16">
        <v>2033</v>
      </c>
      <c r="C16" t="s">
        <v>483</v>
      </c>
    </row>
    <row r="17" spans="1:3">
      <c r="A17" t="s">
        <v>484</v>
      </c>
      <c r="B17">
        <v>2034</v>
      </c>
      <c r="C17" t="s">
        <v>484</v>
      </c>
    </row>
    <row r="18" spans="1:3">
      <c r="A18" t="s">
        <v>485</v>
      </c>
      <c r="B18">
        <v>2035</v>
      </c>
      <c r="C18" t="s">
        <v>485</v>
      </c>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K47"/>
  <sheetViews>
    <sheetView zoomScaleNormal="100" zoomScaleSheetLayoutView="100" workbookViewId="0">
      <selection activeCell="T4" sqref="T4"/>
    </sheetView>
  </sheetViews>
  <sheetFormatPr defaultColWidth="9" defaultRowHeight="13"/>
  <cols>
    <col min="1" max="1" width="4" customWidth="1"/>
    <col min="2" max="2" width="3.453125" customWidth="1"/>
    <col min="3" max="5" width="6" customWidth="1"/>
    <col min="6" max="6" width="5.1796875" customWidth="1"/>
    <col min="7" max="7" width="6" customWidth="1"/>
    <col min="8" max="8" width="2.453125" customWidth="1"/>
    <col min="9" max="10" width="4.453125" customWidth="1"/>
    <col min="11" max="12" width="3.453125" customWidth="1"/>
    <col min="13" max="16" width="3.81640625" customWidth="1"/>
    <col min="17" max="18" width="3.1796875" customWidth="1"/>
    <col min="19" max="19" width="4.36328125" customWidth="1"/>
    <col min="20" max="20" width="4.81640625" customWidth="1"/>
    <col min="21" max="24" width="3.453125" customWidth="1"/>
    <col min="25" max="25" width="4.6328125" customWidth="1"/>
    <col min="26" max="26" width="3.453125" customWidth="1"/>
    <col min="27" max="27" width="6" customWidth="1"/>
    <col min="28" max="28" width="4.453125" hidden="1" customWidth="1"/>
    <col min="29" max="30" width="4.453125" customWidth="1"/>
    <col min="31" max="36" width="9" customWidth="1"/>
  </cols>
  <sheetData>
    <row r="1" spans="1:37" ht="15" customHeight="1">
      <c r="A1" s="74" t="s">
        <v>321</v>
      </c>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row>
    <row r="2" spans="1:37" ht="28.5" customHeight="1">
      <c r="A2" s="394" t="s">
        <v>15</v>
      </c>
      <c r="B2" s="394"/>
      <c r="C2" s="394"/>
      <c r="D2" s="394"/>
      <c r="E2" s="394"/>
      <c r="F2" s="394"/>
      <c r="G2" s="394"/>
      <c r="H2" s="394"/>
      <c r="I2" s="394"/>
      <c r="J2" s="394"/>
      <c r="K2" s="394"/>
      <c r="L2" s="394"/>
      <c r="M2" s="394"/>
      <c r="N2" s="394"/>
      <c r="O2" s="394"/>
      <c r="P2" s="394"/>
      <c r="Q2" s="394"/>
      <c r="R2" s="394"/>
      <c r="S2" s="394"/>
      <c r="T2" s="394"/>
      <c r="U2" s="394"/>
      <c r="V2" s="394"/>
      <c r="W2" s="394"/>
      <c r="X2" s="394"/>
      <c r="Y2" s="395"/>
      <c r="Z2" s="16"/>
      <c r="AA2" s="17"/>
      <c r="AB2" s="17"/>
      <c r="AC2" s="17"/>
      <c r="AD2" s="17"/>
      <c r="AE2" s="17"/>
      <c r="AF2" s="17"/>
      <c r="AG2" s="17"/>
      <c r="AH2" s="17"/>
      <c r="AI2" s="17"/>
      <c r="AJ2" s="17"/>
      <c r="AK2" s="17"/>
    </row>
    <row r="3" spans="1:37" ht="15" customHeight="1">
      <c r="A3" s="17"/>
      <c r="B3" s="17"/>
      <c r="C3" s="17"/>
      <c r="D3" s="17"/>
      <c r="E3" s="17"/>
      <c r="F3" s="17"/>
      <c r="G3" s="17"/>
      <c r="H3" s="17"/>
      <c r="I3" s="17"/>
      <c r="J3" s="17"/>
      <c r="K3" s="17"/>
      <c r="L3" s="17"/>
      <c r="M3" s="17"/>
      <c r="N3" s="28"/>
      <c r="O3" s="28"/>
      <c r="P3" s="17"/>
      <c r="Q3" s="17"/>
      <c r="R3" s="17"/>
      <c r="S3" s="17"/>
      <c r="T3" s="17"/>
      <c r="U3" s="17"/>
      <c r="V3" s="17"/>
      <c r="W3" s="17"/>
      <c r="X3" s="17"/>
      <c r="Y3" s="17"/>
      <c r="Z3" s="16"/>
      <c r="AA3" s="17"/>
      <c r="AB3" s="17"/>
      <c r="AC3" s="17"/>
      <c r="AD3" s="17"/>
      <c r="AE3" s="17"/>
      <c r="AF3" s="17"/>
      <c r="AG3" s="17"/>
      <c r="AH3" s="17"/>
      <c r="AI3" s="17"/>
      <c r="AJ3" s="17"/>
      <c r="AK3" s="17"/>
    </row>
    <row r="4" spans="1:37" ht="21" customHeight="1">
      <c r="A4" s="17"/>
      <c r="B4" s="17"/>
      <c r="C4" s="17"/>
      <c r="D4" s="17"/>
      <c r="E4" s="17"/>
      <c r="F4" s="17"/>
      <c r="G4" s="17"/>
      <c r="H4" s="17"/>
      <c r="I4" s="17"/>
      <c r="J4" s="17"/>
      <c r="K4" s="17"/>
      <c r="L4" s="17"/>
      <c r="M4" s="17"/>
      <c r="N4" s="17"/>
      <c r="O4" s="17"/>
      <c r="P4" s="17"/>
      <c r="Q4" s="17"/>
      <c r="R4" s="29"/>
      <c r="S4" s="75" t="s">
        <v>388</v>
      </c>
      <c r="T4" s="50">
        <v>8</v>
      </c>
      <c r="U4" s="75" t="s">
        <v>166</v>
      </c>
      <c r="V4" s="50"/>
      <c r="W4" s="75" t="s">
        <v>167</v>
      </c>
      <c r="X4" s="50"/>
      <c r="Y4" s="30" t="s">
        <v>308</v>
      </c>
      <c r="Z4" s="16"/>
      <c r="AA4" s="17"/>
      <c r="AB4" s="17"/>
      <c r="AC4" s="17"/>
      <c r="AD4" s="17"/>
      <c r="AE4" s="17"/>
      <c r="AF4" s="17"/>
      <c r="AG4" s="17"/>
      <c r="AH4" s="17"/>
      <c r="AI4" s="17"/>
      <c r="AJ4" s="17"/>
      <c r="AK4" s="17"/>
    </row>
    <row r="5" spans="1:37" ht="15" customHeight="1">
      <c r="A5" s="17"/>
      <c r="B5" s="17"/>
      <c r="C5" s="17"/>
      <c r="D5" s="17"/>
      <c r="E5" s="17"/>
      <c r="F5" s="17"/>
      <c r="G5" s="17"/>
      <c r="H5" s="17"/>
      <c r="I5" s="17"/>
      <c r="J5" s="17"/>
      <c r="K5" s="17"/>
      <c r="L5" s="17"/>
      <c r="M5" s="17"/>
      <c r="N5" s="17"/>
      <c r="O5" s="17"/>
      <c r="P5" s="23"/>
      <c r="Q5" s="29"/>
      <c r="R5" s="29"/>
      <c r="S5" s="75"/>
      <c r="T5" s="31"/>
      <c r="U5" s="75"/>
      <c r="V5" s="31"/>
      <c r="W5" s="75"/>
      <c r="X5" s="31"/>
      <c r="Y5" s="30"/>
      <c r="Z5" s="16"/>
      <c r="AA5" s="17"/>
      <c r="AB5" s="17"/>
      <c r="AC5" s="17"/>
      <c r="AD5" s="17"/>
      <c r="AE5" s="17"/>
      <c r="AF5" s="17"/>
      <c r="AG5" s="17"/>
      <c r="AH5" s="17"/>
      <c r="AI5" s="17"/>
      <c r="AJ5" s="17"/>
      <c r="AK5" s="17"/>
    </row>
    <row r="6" spans="1:37" ht="15" customHeight="1">
      <c r="A6" s="17"/>
      <c r="B6" s="17" t="s">
        <v>350</v>
      </c>
      <c r="C6" s="17"/>
      <c r="D6" s="17"/>
      <c r="E6" s="17"/>
      <c r="F6" s="17"/>
      <c r="G6" s="17"/>
      <c r="H6" s="17"/>
      <c r="I6" s="17"/>
      <c r="J6" s="17"/>
      <c r="K6" s="17"/>
      <c r="L6" s="17"/>
      <c r="M6" s="17"/>
      <c r="N6" s="17"/>
      <c r="O6" s="17"/>
      <c r="P6" s="17"/>
      <c r="Q6" s="17"/>
      <c r="R6" s="17"/>
      <c r="S6" s="17"/>
      <c r="T6" s="17"/>
      <c r="U6" s="17"/>
      <c r="V6" s="17"/>
      <c r="W6" s="17"/>
      <c r="X6" s="17"/>
      <c r="Y6" s="17"/>
      <c r="Z6" s="16"/>
      <c r="AA6" s="17"/>
      <c r="AB6" s="17"/>
      <c r="AC6" s="17"/>
      <c r="AD6" s="17"/>
      <c r="AE6" s="17"/>
      <c r="AF6" s="17"/>
      <c r="AG6" s="17"/>
      <c r="AH6" s="17"/>
      <c r="AI6" s="17"/>
      <c r="AJ6" s="17"/>
      <c r="AK6" s="17"/>
    </row>
    <row r="7" spans="1:37" ht="15" customHeight="1">
      <c r="A7" s="396"/>
      <c r="B7" s="396"/>
      <c r="C7" s="396"/>
      <c r="D7" s="396"/>
      <c r="E7" s="396"/>
      <c r="F7" s="396"/>
      <c r="G7" s="396"/>
      <c r="H7" s="17"/>
      <c r="I7" s="17"/>
      <c r="J7" s="17"/>
      <c r="K7" s="17"/>
      <c r="L7" s="17"/>
      <c r="M7" s="17"/>
      <c r="N7" s="17"/>
      <c r="O7" s="17"/>
      <c r="P7" s="17"/>
      <c r="Q7" s="17"/>
      <c r="R7" s="17"/>
      <c r="S7" s="17"/>
      <c r="T7" s="17"/>
      <c r="U7" s="17"/>
      <c r="V7" s="17"/>
      <c r="W7" s="17"/>
      <c r="X7" s="17"/>
      <c r="Y7" s="17"/>
      <c r="Z7" s="16"/>
      <c r="AA7" s="17"/>
      <c r="AB7" s="17" t="s">
        <v>104</v>
      </c>
      <c r="AC7" s="17"/>
      <c r="AD7" s="17"/>
      <c r="AE7" s="17"/>
      <c r="AF7" s="17"/>
      <c r="AG7" s="17"/>
      <c r="AH7" s="17"/>
      <c r="AI7" s="17"/>
      <c r="AJ7" s="17"/>
      <c r="AK7" s="17"/>
    </row>
    <row r="8" spans="1:37" ht="15" customHeight="1">
      <c r="A8" s="17"/>
      <c r="B8" s="17"/>
      <c r="C8" s="17"/>
      <c r="D8" s="17"/>
      <c r="E8" s="17"/>
      <c r="F8" s="17"/>
      <c r="G8" s="17"/>
      <c r="H8" s="17"/>
      <c r="I8" s="17"/>
      <c r="J8" s="17"/>
      <c r="K8" s="17"/>
      <c r="L8" s="17"/>
      <c r="M8" s="17"/>
      <c r="N8" s="17"/>
      <c r="O8" s="17"/>
      <c r="P8" s="17"/>
      <c r="Q8" s="17"/>
      <c r="R8" s="17"/>
      <c r="S8" s="17"/>
      <c r="T8" s="17"/>
      <c r="U8" s="17"/>
      <c r="V8" s="17"/>
      <c r="W8" s="17"/>
      <c r="X8" s="17"/>
      <c r="Y8" s="17"/>
      <c r="Z8" s="16"/>
      <c r="AA8" s="17"/>
      <c r="AB8" s="17" t="s">
        <v>105</v>
      </c>
      <c r="AC8" s="17"/>
      <c r="AD8" s="17"/>
      <c r="AE8" s="17"/>
      <c r="AF8" s="17"/>
      <c r="AG8" s="17"/>
      <c r="AH8" s="17"/>
      <c r="AI8" s="17"/>
      <c r="AJ8" s="17"/>
      <c r="AK8" s="17"/>
    </row>
    <row r="9" spans="1:37" ht="18.75" customHeight="1">
      <c r="A9" s="17"/>
      <c r="B9" s="17"/>
      <c r="C9" s="17"/>
      <c r="D9" s="17"/>
      <c r="E9" s="17"/>
      <c r="F9" s="17"/>
      <c r="G9" s="17"/>
      <c r="H9" s="17"/>
      <c r="I9" s="17"/>
      <c r="J9" s="17"/>
      <c r="K9" s="17"/>
      <c r="L9" s="17" t="s">
        <v>29</v>
      </c>
      <c r="M9" s="396"/>
      <c r="N9" s="396"/>
      <c r="O9" s="396"/>
      <c r="P9" s="396"/>
      <c r="Q9" s="396"/>
      <c r="R9" s="184"/>
      <c r="S9" s="184"/>
      <c r="T9" s="184"/>
      <c r="U9" s="184"/>
      <c r="V9" s="184"/>
      <c r="W9" s="184"/>
      <c r="X9" s="184"/>
      <c r="Y9" s="17"/>
      <c r="Z9" s="16"/>
      <c r="AA9" s="17"/>
      <c r="AB9" s="17" t="s">
        <v>106</v>
      </c>
      <c r="AC9" s="17"/>
      <c r="AD9" s="17"/>
      <c r="AE9" s="17"/>
      <c r="AF9" s="17"/>
      <c r="AG9" s="17"/>
      <c r="AH9" s="17"/>
      <c r="AI9" s="17"/>
      <c r="AJ9" s="17"/>
      <c r="AK9" s="17"/>
    </row>
    <row r="10" spans="1:37" ht="13.5" customHeight="1">
      <c r="A10" s="17"/>
      <c r="B10" s="17"/>
      <c r="C10" s="17"/>
      <c r="D10" s="17"/>
      <c r="E10" s="17"/>
      <c r="F10" s="17"/>
      <c r="G10" s="17" t="s">
        <v>120</v>
      </c>
      <c r="H10" s="17"/>
      <c r="I10" s="399" t="s">
        <v>280</v>
      </c>
      <c r="J10" s="399"/>
      <c r="K10" s="399"/>
      <c r="L10" s="399"/>
      <c r="M10" s="397"/>
      <c r="N10" s="397"/>
      <c r="O10" s="397"/>
      <c r="P10" s="397"/>
      <c r="Q10" s="397"/>
      <c r="R10" s="397"/>
      <c r="S10" s="397"/>
      <c r="T10" s="397"/>
      <c r="U10" s="397"/>
      <c r="V10" s="397"/>
      <c r="W10" s="397"/>
      <c r="X10" s="397"/>
      <c r="Y10" s="30"/>
      <c r="Z10" s="16"/>
      <c r="AA10" s="17"/>
      <c r="AB10" s="17" t="s">
        <v>107</v>
      </c>
      <c r="AC10" s="17"/>
      <c r="AD10" s="17"/>
      <c r="AE10" s="17"/>
      <c r="AF10" s="17"/>
      <c r="AG10" s="17"/>
      <c r="AH10" s="17"/>
      <c r="AI10" s="17"/>
      <c r="AJ10" s="17"/>
      <c r="AK10" s="17"/>
    </row>
    <row r="11" spans="1:37" ht="19.5" customHeight="1">
      <c r="A11" s="17"/>
      <c r="B11" s="17"/>
      <c r="C11" s="17"/>
      <c r="D11" s="17"/>
      <c r="E11" s="17"/>
      <c r="F11" s="17"/>
      <c r="G11" s="17"/>
      <c r="H11" s="17"/>
      <c r="I11" s="399"/>
      <c r="J11" s="399"/>
      <c r="K11" s="399"/>
      <c r="L11" s="399"/>
      <c r="M11" s="397"/>
      <c r="N11" s="397"/>
      <c r="O11" s="397"/>
      <c r="P11" s="397"/>
      <c r="Q11" s="397"/>
      <c r="R11" s="397"/>
      <c r="S11" s="397"/>
      <c r="T11" s="397"/>
      <c r="U11" s="397"/>
      <c r="V11" s="397"/>
      <c r="W11" s="397"/>
      <c r="X11" s="397"/>
      <c r="Y11" s="30"/>
      <c r="Z11" s="16"/>
      <c r="AA11" s="17"/>
      <c r="AB11" s="17" t="s">
        <v>108</v>
      </c>
      <c r="AC11" s="17"/>
      <c r="AD11" s="17"/>
      <c r="AE11" s="17"/>
      <c r="AF11" s="17"/>
      <c r="AG11" s="17"/>
      <c r="AH11" s="17"/>
      <c r="AI11" s="17"/>
      <c r="AJ11" s="17"/>
      <c r="AK11" s="17"/>
    </row>
    <row r="12" spans="1:37" ht="13.5" customHeight="1">
      <c r="A12" s="17"/>
      <c r="B12" s="17"/>
      <c r="C12" s="17"/>
      <c r="D12" s="17"/>
      <c r="E12" s="17"/>
      <c r="F12" s="17"/>
      <c r="G12" s="17"/>
      <c r="H12" s="17"/>
      <c r="I12" s="400" t="s">
        <v>281</v>
      </c>
      <c r="J12" s="400"/>
      <c r="K12" s="400"/>
      <c r="L12" s="400"/>
      <c r="M12" s="398"/>
      <c r="N12" s="398"/>
      <c r="O12" s="398"/>
      <c r="P12" s="398"/>
      <c r="Q12" s="398"/>
      <c r="R12" s="398"/>
      <c r="S12" s="398"/>
      <c r="T12" s="398"/>
      <c r="U12" s="398"/>
      <c r="V12" s="398"/>
      <c r="W12" s="398"/>
      <c r="X12" s="398"/>
      <c r="Y12" s="30"/>
      <c r="Z12" s="16"/>
      <c r="AA12" s="17"/>
      <c r="AB12" s="17" t="s">
        <v>109</v>
      </c>
      <c r="AC12" s="17"/>
      <c r="AD12" s="17"/>
      <c r="AE12" s="17"/>
      <c r="AF12" s="17"/>
      <c r="AG12" s="17"/>
      <c r="AH12" s="17"/>
      <c r="AI12" s="17"/>
      <c r="AJ12" s="17"/>
      <c r="AK12" s="17"/>
    </row>
    <row r="13" spans="1:37" ht="27" customHeight="1">
      <c r="A13" s="17"/>
      <c r="B13" s="17"/>
      <c r="C13" s="17"/>
      <c r="D13" s="17"/>
      <c r="E13" s="17"/>
      <c r="F13" s="17"/>
      <c r="G13" s="17"/>
      <c r="H13" s="17"/>
      <c r="I13" s="429" t="s">
        <v>125</v>
      </c>
      <c r="J13" s="429"/>
      <c r="K13" s="429"/>
      <c r="L13" s="429"/>
      <c r="M13" s="403"/>
      <c r="N13" s="403"/>
      <c r="O13" s="403"/>
      <c r="P13" s="403"/>
      <c r="Q13" s="403"/>
      <c r="R13" s="403"/>
      <c r="S13" s="403"/>
      <c r="T13" s="403"/>
      <c r="U13" s="403"/>
      <c r="V13" s="403"/>
      <c r="W13" s="403"/>
      <c r="X13" s="403"/>
      <c r="Y13" s="30"/>
      <c r="Z13" s="16"/>
      <c r="AA13" s="17"/>
      <c r="AB13" s="17" t="s">
        <v>285</v>
      </c>
      <c r="AC13" s="17"/>
      <c r="AD13" s="29"/>
      <c r="AE13" s="29"/>
      <c r="AF13" s="29"/>
      <c r="AG13" s="29"/>
      <c r="AH13" s="29"/>
      <c r="AI13" s="29"/>
      <c r="AJ13" s="29"/>
      <c r="AK13" s="29"/>
    </row>
    <row r="14" spans="1:37" ht="27" customHeight="1">
      <c r="A14" s="17"/>
      <c r="B14" s="17"/>
      <c r="C14" s="17"/>
      <c r="D14" s="17"/>
      <c r="E14" s="17"/>
      <c r="F14" s="17"/>
      <c r="G14" s="17"/>
      <c r="H14" s="17"/>
      <c r="I14" s="429" t="s">
        <v>282</v>
      </c>
      <c r="J14" s="429"/>
      <c r="K14" s="429"/>
      <c r="L14" s="429"/>
      <c r="M14" s="403"/>
      <c r="N14" s="403"/>
      <c r="O14" s="403"/>
      <c r="P14" s="403"/>
      <c r="Q14" s="403"/>
      <c r="R14" s="403"/>
      <c r="S14" s="403"/>
      <c r="T14" s="403"/>
      <c r="U14" s="403"/>
      <c r="V14" s="403"/>
      <c r="W14" s="403"/>
      <c r="X14" s="403"/>
      <c r="Y14" s="32"/>
      <c r="Z14" s="16"/>
      <c r="AA14" s="17"/>
      <c r="AB14" s="17"/>
      <c r="AC14" s="17"/>
      <c r="AD14" s="29"/>
      <c r="AE14" s="29"/>
      <c r="AF14" s="29"/>
      <c r="AG14" s="29"/>
      <c r="AH14" s="29"/>
      <c r="AI14" s="29"/>
      <c r="AJ14" s="29"/>
      <c r="AK14" s="29"/>
    </row>
    <row r="15" spans="1:37" ht="15.75" customHeight="1">
      <c r="A15" s="17"/>
      <c r="B15" s="17"/>
      <c r="C15" s="17"/>
      <c r="D15" s="17"/>
      <c r="E15" s="17"/>
      <c r="F15" s="17"/>
      <c r="G15" s="17"/>
      <c r="H15" s="17"/>
      <c r="I15" s="432" t="s">
        <v>404</v>
      </c>
      <c r="J15" s="432"/>
      <c r="K15" s="432"/>
      <c r="L15" s="432"/>
      <c r="M15" s="432"/>
      <c r="N15" s="432"/>
      <c r="O15" s="432"/>
      <c r="P15" s="432"/>
      <c r="Q15" s="432"/>
      <c r="R15" s="432"/>
      <c r="S15" s="432"/>
      <c r="T15" s="432"/>
      <c r="U15" s="432"/>
      <c r="V15" s="432"/>
      <c r="W15" s="432"/>
      <c r="X15" s="432"/>
      <c r="Y15" s="32"/>
      <c r="Z15" s="16"/>
      <c r="AA15" s="17"/>
      <c r="AB15" s="17"/>
      <c r="AC15" s="17"/>
      <c r="AD15" s="29"/>
      <c r="AE15" s="29"/>
      <c r="AF15" s="29"/>
      <c r="AG15" s="29"/>
      <c r="AH15" s="29"/>
      <c r="AI15" s="29"/>
      <c r="AJ15" s="29"/>
      <c r="AK15" s="29"/>
    </row>
    <row r="16" spans="1:37" ht="24" customHeight="1">
      <c r="A16" s="17"/>
      <c r="B16" s="17"/>
      <c r="C16" s="17"/>
      <c r="D16" s="17"/>
      <c r="E16" s="17"/>
      <c r="F16" s="17"/>
      <c r="G16" s="17"/>
      <c r="H16" s="17"/>
      <c r="I16" s="29" t="s">
        <v>283</v>
      </c>
      <c r="J16" s="29"/>
      <c r="K16" s="29"/>
      <c r="L16" s="29"/>
      <c r="M16" s="403"/>
      <c r="N16" s="403"/>
      <c r="O16" s="403"/>
      <c r="P16" s="403"/>
      <c r="Q16" s="403"/>
      <c r="R16" s="403"/>
      <c r="S16" s="403"/>
      <c r="T16" s="403"/>
      <c r="U16" s="403"/>
      <c r="V16" s="403"/>
      <c r="W16" s="403"/>
      <c r="X16" s="403"/>
      <c r="Y16" s="17"/>
      <c r="Z16" s="16"/>
      <c r="AA16" s="17"/>
      <c r="AB16" s="17"/>
      <c r="AC16" s="17"/>
      <c r="AD16" s="29"/>
      <c r="AE16" s="29"/>
      <c r="AF16" s="29"/>
      <c r="AG16" s="29"/>
      <c r="AH16" s="29"/>
      <c r="AI16" s="29"/>
      <c r="AJ16" s="29"/>
      <c r="AK16" s="29"/>
    </row>
    <row r="17" spans="1:37" ht="10.5" customHeight="1">
      <c r="A17" s="17"/>
      <c r="B17" s="17"/>
      <c r="C17" s="17"/>
      <c r="D17" s="17"/>
      <c r="E17" s="17"/>
      <c r="F17" s="17"/>
      <c r="G17" s="17"/>
      <c r="H17" s="17"/>
      <c r="I17" s="17"/>
      <c r="J17" s="17"/>
      <c r="K17" s="17"/>
      <c r="L17" s="17"/>
      <c r="M17" s="17"/>
      <c r="N17" s="17"/>
      <c r="O17" s="17"/>
      <c r="P17" s="17"/>
      <c r="Q17" s="17"/>
      <c r="R17" s="17"/>
      <c r="S17" s="17"/>
      <c r="T17" s="17"/>
      <c r="U17" s="17"/>
      <c r="V17" s="17"/>
      <c r="W17" s="17"/>
      <c r="X17" s="17"/>
      <c r="Y17" s="17"/>
      <c r="Z17" s="16"/>
      <c r="AA17" s="17"/>
      <c r="AB17" s="17"/>
      <c r="AC17" s="17"/>
      <c r="AD17" s="29"/>
      <c r="AE17" s="29"/>
      <c r="AF17" s="29"/>
      <c r="AG17" s="29"/>
      <c r="AH17" s="29"/>
      <c r="AI17" s="29"/>
      <c r="AJ17" s="29"/>
      <c r="AK17" s="29"/>
    </row>
    <row r="18" spans="1:37" ht="38.25" hidden="1" customHeight="1">
      <c r="A18" s="399"/>
      <c r="B18" s="399"/>
      <c r="C18" s="399"/>
      <c r="D18" s="399"/>
      <c r="E18" s="399"/>
      <c r="F18" s="399"/>
      <c r="G18" s="399"/>
      <c r="H18" s="399"/>
      <c r="I18" s="399"/>
      <c r="J18" s="399"/>
      <c r="K18" s="399"/>
      <c r="L18" s="399"/>
      <c r="M18" s="399"/>
      <c r="N18" s="399"/>
      <c r="O18" s="399"/>
      <c r="P18" s="399"/>
      <c r="Q18" s="399"/>
      <c r="R18" s="399"/>
      <c r="S18" s="399"/>
      <c r="T18" s="399"/>
      <c r="U18" s="399"/>
      <c r="V18" s="399"/>
      <c r="W18" s="399"/>
      <c r="X18" s="399"/>
      <c r="Y18" s="404"/>
      <c r="Z18" s="16"/>
      <c r="AA18" s="17"/>
      <c r="AB18" s="17"/>
      <c r="AC18" s="17"/>
      <c r="AD18" s="29"/>
      <c r="AE18" s="29"/>
      <c r="AF18" s="29"/>
      <c r="AG18" s="29"/>
      <c r="AH18" s="29"/>
      <c r="AI18" s="29"/>
      <c r="AJ18" s="29"/>
      <c r="AK18" s="29"/>
    </row>
    <row r="19" spans="1:37" ht="32.25" hidden="1" customHeight="1">
      <c r="A19" s="399"/>
      <c r="B19" s="399"/>
      <c r="C19" s="399"/>
      <c r="D19" s="399"/>
      <c r="E19" s="399"/>
      <c r="F19" s="399"/>
      <c r="G19" s="399"/>
      <c r="H19" s="399"/>
      <c r="I19" s="399"/>
      <c r="J19" s="399"/>
      <c r="K19" s="399"/>
      <c r="L19" s="399"/>
      <c r="M19" s="399"/>
      <c r="N19" s="399"/>
      <c r="O19" s="399"/>
      <c r="P19" s="399"/>
      <c r="Q19" s="399"/>
      <c r="R19" s="399"/>
      <c r="S19" s="399"/>
      <c r="T19" s="399"/>
      <c r="U19" s="399"/>
      <c r="V19" s="399"/>
      <c r="W19" s="399"/>
      <c r="X19" s="399"/>
      <c r="Y19" s="404"/>
      <c r="Z19" s="22"/>
      <c r="AA19" s="17"/>
      <c r="AB19" s="17"/>
      <c r="AC19" s="17"/>
      <c r="AD19" s="29"/>
      <c r="AE19" s="29"/>
      <c r="AF19" s="29"/>
      <c r="AG19" s="29"/>
      <c r="AH19" s="29"/>
      <c r="AI19" s="29"/>
      <c r="AJ19" s="29"/>
      <c r="AK19" s="29"/>
    </row>
    <row r="20" spans="1:37" ht="21.75" customHeight="1">
      <c r="A20" s="405" t="s">
        <v>401</v>
      </c>
      <c r="B20" s="405"/>
      <c r="C20" s="405"/>
      <c r="D20" s="405"/>
      <c r="E20" s="405"/>
      <c r="F20" s="405"/>
      <c r="G20" s="405"/>
      <c r="H20" s="405"/>
      <c r="I20" s="422" t="s">
        <v>424</v>
      </c>
      <c r="J20" s="422"/>
      <c r="K20" s="405" t="s">
        <v>438</v>
      </c>
      <c r="L20" s="405"/>
      <c r="M20" s="405"/>
      <c r="N20" s="405"/>
      <c r="O20" s="405"/>
      <c r="P20" s="405"/>
      <c r="Q20" s="405"/>
      <c r="R20" s="405"/>
      <c r="S20" s="405"/>
      <c r="T20" s="405"/>
      <c r="U20" s="405"/>
      <c r="V20" s="405"/>
      <c r="W20" s="405"/>
      <c r="X20" s="405"/>
      <c r="Y20" s="405"/>
      <c r="Z20" s="22"/>
      <c r="AA20" s="17"/>
      <c r="AB20" s="17"/>
      <c r="AC20" s="17"/>
      <c r="AD20" s="29"/>
      <c r="AE20" s="29"/>
      <c r="AF20" s="29"/>
      <c r="AG20" s="29"/>
      <c r="AH20" s="29"/>
      <c r="AI20" s="29"/>
      <c r="AJ20" s="29"/>
      <c r="AK20" s="29"/>
    </row>
    <row r="21" spans="1:37" ht="21.75" customHeight="1">
      <c r="A21" s="405" t="s">
        <v>279</v>
      </c>
      <c r="B21" s="405"/>
      <c r="C21" s="405"/>
      <c r="D21" s="405"/>
      <c r="E21" s="405"/>
      <c r="F21" s="405"/>
      <c r="G21" s="405"/>
      <c r="H21" s="405"/>
      <c r="I21" s="405"/>
      <c r="J21" s="405"/>
      <c r="K21" s="405"/>
      <c r="L21" s="405"/>
      <c r="M21" s="17"/>
      <c r="N21" s="17"/>
      <c r="O21" s="17"/>
      <c r="P21" s="17"/>
      <c r="Q21" s="17"/>
      <c r="R21" s="17"/>
      <c r="S21" s="17"/>
      <c r="T21" s="17"/>
      <c r="U21" s="17"/>
      <c r="V21" s="17"/>
      <c r="W21" s="17"/>
      <c r="X21" s="17"/>
      <c r="Y21" s="17"/>
      <c r="Z21" s="22"/>
      <c r="AA21" s="17"/>
      <c r="AB21" s="23"/>
      <c r="AC21" s="17"/>
      <c r="AD21" s="29"/>
      <c r="AE21" s="29"/>
      <c r="AF21" s="29"/>
      <c r="AG21" s="29"/>
      <c r="AH21" s="29"/>
      <c r="AI21" s="29"/>
      <c r="AJ21" s="29"/>
      <c r="AK21" s="29"/>
    </row>
    <row r="22" spans="1:37" ht="10.5" customHeight="1">
      <c r="A22" s="54"/>
      <c r="B22" s="54"/>
      <c r="C22" s="54"/>
      <c r="D22" s="54"/>
      <c r="E22" s="54"/>
      <c r="F22" s="54"/>
      <c r="G22" s="54"/>
      <c r="H22" s="54"/>
      <c r="I22" s="76"/>
      <c r="J22" s="76"/>
      <c r="K22" s="76"/>
      <c r="L22" s="76"/>
      <c r="M22" s="76"/>
      <c r="N22" s="76"/>
      <c r="O22" s="76"/>
      <c r="P22" s="76"/>
      <c r="Q22" s="76"/>
      <c r="R22" s="76"/>
      <c r="S22" s="76"/>
      <c r="T22" s="76"/>
      <c r="U22" s="76"/>
      <c r="V22" s="76"/>
      <c r="W22" s="76"/>
      <c r="X22" s="76"/>
      <c r="Y22" s="77"/>
      <c r="Z22" s="22"/>
      <c r="AA22" s="17"/>
      <c r="AB22" s="23"/>
      <c r="AC22" s="17"/>
      <c r="AD22" s="29"/>
      <c r="AE22" s="29"/>
      <c r="AF22" s="29"/>
      <c r="AG22" s="29"/>
      <c r="AH22" s="29"/>
      <c r="AI22" s="29"/>
      <c r="AJ22" s="29"/>
      <c r="AK22" s="29"/>
    </row>
    <row r="23" spans="1:37" ht="37" customHeight="1">
      <c r="A23" s="416" t="s">
        <v>27</v>
      </c>
      <c r="B23" s="133"/>
      <c r="C23" s="413" t="s">
        <v>300</v>
      </c>
      <c r="D23" s="413"/>
      <c r="E23" s="413"/>
      <c r="F23" s="413"/>
      <c r="G23" s="413"/>
      <c r="H23" s="134"/>
      <c r="I23" s="419" t="str">
        <f>IF(T23="","",VLOOKUP(T23,産業分類表!A4:B102,2,FALSE))</f>
        <v/>
      </c>
      <c r="J23" s="420"/>
      <c r="K23" s="420"/>
      <c r="L23" s="420"/>
      <c r="M23" s="420"/>
      <c r="N23" s="420"/>
      <c r="O23" s="420"/>
      <c r="P23" s="420"/>
      <c r="Q23" s="421"/>
      <c r="R23" s="423" t="s">
        <v>16</v>
      </c>
      <c r="S23" s="424"/>
      <c r="T23" s="408"/>
      <c r="U23" s="409"/>
      <c r="V23" s="409"/>
      <c r="W23" s="409"/>
      <c r="X23" s="409"/>
      <c r="Y23" s="410"/>
      <c r="Z23" s="18"/>
      <c r="AA23" s="17"/>
      <c r="AB23" s="23"/>
      <c r="AC23" s="23"/>
      <c r="AD23" s="29"/>
      <c r="AE23" s="29"/>
      <c r="AF23" s="29"/>
      <c r="AG23" s="29"/>
      <c r="AH23" s="29"/>
      <c r="AI23" s="29"/>
      <c r="AJ23" s="29"/>
      <c r="AK23" s="29"/>
    </row>
    <row r="24" spans="1:37" ht="18" customHeight="1">
      <c r="A24" s="417"/>
      <c r="B24" s="414"/>
      <c r="C24" s="411" t="s">
        <v>301</v>
      </c>
      <c r="D24" s="411"/>
      <c r="E24" s="411"/>
      <c r="F24" s="411"/>
      <c r="G24" s="411"/>
      <c r="H24" s="427"/>
      <c r="I24" s="433">
        <f>別紙１!P33+別紙１!P34</f>
        <v>0</v>
      </c>
      <c r="J24" s="434"/>
      <c r="K24" s="434"/>
      <c r="L24" s="434"/>
      <c r="M24" s="401" t="s">
        <v>163</v>
      </c>
      <c r="N24" s="425" t="str">
        <f>IF(別紙１!P34=0," ","（　内被牽引車台数")</f>
        <v xml:space="preserve"> </v>
      </c>
      <c r="O24" s="425"/>
      <c r="P24" s="425"/>
      <c r="Q24" s="425"/>
      <c r="R24" s="425"/>
      <c r="S24" s="425"/>
      <c r="T24" s="401" t="str">
        <f>IF(別紙１!P34=0," ",別紙１!P34)</f>
        <v xml:space="preserve"> </v>
      </c>
      <c r="U24" s="401"/>
      <c r="V24" s="406" t="str">
        <f>IF(別紙１!P34=0," ","台　）")</f>
        <v xml:space="preserve"> </v>
      </c>
      <c r="W24" s="406"/>
      <c r="X24" s="406"/>
      <c r="Y24" s="33"/>
      <c r="Z24" s="16"/>
      <c r="AA24" s="17"/>
      <c r="AB24" s="17"/>
      <c r="AC24" s="17"/>
      <c r="AD24" s="29"/>
      <c r="AE24" s="29"/>
      <c r="AF24" s="29"/>
      <c r="AG24" s="29"/>
      <c r="AH24" s="29"/>
      <c r="AI24" s="29"/>
      <c r="AJ24" s="29"/>
      <c r="AK24" s="29"/>
    </row>
    <row r="25" spans="1:37" ht="18" customHeight="1">
      <c r="A25" s="417"/>
      <c r="B25" s="415"/>
      <c r="C25" s="412"/>
      <c r="D25" s="412"/>
      <c r="E25" s="412"/>
      <c r="F25" s="412"/>
      <c r="G25" s="412"/>
      <c r="H25" s="428"/>
      <c r="I25" s="435"/>
      <c r="J25" s="436"/>
      <c r="K25" s="436"/>
      <c r="L25" s="436"/>
      <c r="M25" s="402"/>
      <c r="N25" s="426"/>
      <c r="O25" s="426"/>
      <c r="P25" s="426"/>
      <c r="Q25" s="426"/>
      <c r="R25" s="426"/>
      <c r="S25" s="426"/>
      <c r="T25" s="402"/>
      <c r="U25" s="402"/>
      <c r="V25" s="407"/>
      <c r="W25" s="407"/>
      <c r="X25" s="407"/>
      <c r="Y25" s="34"/>
      <c r="Z25" s="16"/>
      <c r="AA25" s="17"/>
      <c r="AB25" s="17"/>
      <c r="AC25" s="17"/>
      <c r="AD25" s="17"/>
      <c r="AE25" s="17"/>
      <c r="AF25" s="17"/>
      <c r="AG25" s="17"/>
      <c r="AH25" s="17"/>
      <c r="AI25" s="17"/>
      <c r="AJ25" s="17"/>
      <c r="AK25" s="17"/>
    </row>
    <row r="26" spans="1:37" ht="37" customHeight="1">
      <c r="A26" s="418"/>
      <c r="B26" s="133"/>
      <c r="C26" s="413" t="s">
        <v>302</v>
      </c>
      <c r="D26" s="413"/>
      <c r="E26" s="413"/>
      <c r="F26" s="413"/>
      <c r="G26" s="413"/>
      <c r="H26" s="134"/>
      <c r="I26" s="430"/>
      <c r="J26" s="431"/>
      <c r="K26" s="431"/>
      <c r="L26" s="431"/>
      <c r="M26" s="431"/>
      <c r="N26" s="431"/>
      <c r="O26" s="35" t="s">
        <v>162</v>
      </c>
      <c r="P26" s="35"/>
      <c r="Q26" s="36"/>
      <c r="R26" s="35"/>
      <c r="S26" s="35"/>
      <c r="T26" s="35"/>
      <c r="U26" s="35"/>
      <c r="V26" s="35"/>
      <c r="W26" s="35"/>
      <c r="X26" s="35"/>
      <c r="Y26" s="37"/>
      <c r="Z26" s="16"/>
      <c r="AA26" s="17"/>
      <c r="AB26" s="17"/>
      <c r="AC26" s="17"/>
      <c r="AD26" s="17"/>
      <c r="AE26" s="17"/>
      <c r="AF26" s="17"/>
      <c r="AG26" s="17"/>
      <c r="AH26" s="17"/>
      <c r="AI26" s="17"/>
      <c r="AJ26" s="17"/>
      <c r="AK26" s="17"/>
    </row>
    <row r="27" spans="1:37" ht="37" customHeight="1">
      <c r="A27" s="115"/>
      <c r="B27" s="413" t="s">
        <v>326</v>
      </c>
      <c r="C27" s="413"/>
      <c r="D27" s="413"/>
      <c r="E27" s="413"/>
      <c r="F27" s="413"/>
      <c r="G27" s="413"/>
      <c r="H27" s="116"/>
      <c r="I27" s="455" t="s">
        <v>318</v>
      </c>
      <c r="J27" s="456"/>
      <c r="K27" s="456"/>
      <c r="L27" s="456"/>
      <c r="M27" s="456"/>
      <c r="N27" s="456"/>
      <c r="O27" s="456"/>
      <c r="P27" s="456"/>
      <c r="Q27" s="456"/>
      <c r="R27" s="456"/>
      <c r="S27" s="456"/>
      <c r="T27" s="456"/>
      <c r="U27" s="456"/>
      <c r="V27" s="456"/>
      <c r="W27" s="456"/>
      <c r="X27" s="456"/>
      <c r="Y27" s="457"/>
      <c r="Z27" s="16"/>
      <c r="AA27" s="17"/>
      <c r="AB27" s="17"/>
      <c r="AC27" s="17"/>
      <c r="AD27" s="17"/>
      <c r="AE27" s="17"/>
      <c r="AF27" s="17"/>
      <c r="AG27" s="17"/>
      <c r="AH27" s="17"/>
      <c r="AI27" s="17"/>
      <c r="AJ27" s="17"/>
      <c r="AK27" s="17"/>
    </row>
    <row r="28" spans="1:37" ht="37" customHeight="1">
      <c r="A28" s="117"/>
      <c r="B28" s="458" t="s">
        <v>303</v>
      </c>
      <c r="C28" s="458"/>
      <c r="D28" s="458"/>
      <c r="E28" s="458"/>
      <c r="F28" s="458"/>
      <c r="G28" s="458"/>
      <c r="H28" s="135"/>
      <c r="I28" s="455" t="s">
        <v>325</v>
      </c>
      <c r="J28" s="456"/>
      <c r="K28" s="456"/>
      <c r="L28" s="456"/>
      <c r="M28" s="456"/>
      <c r="N28" s="456"/>
      <c r="O28" s="456"/>
      <c r="P28" s="456"/>
      <c r="Q28" s="456"/>
      <c r="R28" s="456"/>
      <c r="S28" s="456"/>
      <c r="T28" s="456"/>
      <c r="U28" s="456"/>
      <c r="V28" s="456"/>
      <c r="W28" s="456"/>
      <c r="X28" s="456"/>
      <c r="Y28" s="457"/>
      <c r="Z28" s="16"/>
      <c r="AA28" s="17"/>
      <c r="AB28" s="17"/>
      <c r="AC28" s="17"/>
      <c r="AD28" s="17"/>
      <c r="AE28" s="17"/>
      <c r="AF28" s="17"/>
      <c r="AG28" s="17"/>
      <c r="AH28" s="17"/>
      <c r="AI28" s="17"/>
      <c r="AJ28" s="17"/>
      <c r="AK28" s="17"/>
    </row>
    <row r="29" spans="1:37" ht="37" customHeight="1">
      <c r="A29" s="117"/>
      <c r="B29" s="458" t="s">
        <v>304</v>
      </c>
      <c r="C29" s="458"/>
      <c r="D29" s="458"/>
      <c r="E29" s="458"/>
      <c r="F29" s="458"/>
      <c r="G29" s="458"/>
      <c r="H29" s="135"/>
      <c r="I29" s="455" t="s">
        <v>320</v>
      </c>
      <c r="J29" s="456"/>
      <c r="K29" s="456"/>
      <c r="L29" s="456"/>
      <c r="M29" s="456"/>
      <c r="N29" s="456"/>
      <c r="O29" s="456"/>
      <c r="P29" s="456"/>
      <c r="Q29" s="456"/>
      <c r="R29" s="456"/>
      <c r="S29" s="456"/>
      <c r="T29" s="456"/>
      <c r="U29" s="456"/>
      <c r="V29" s="456"/>
      <c r="W29" s="456"/>
      <c r="X29" s="456"/>
      <c r="Y29" s="457"/>
      <c r="Z29" s="16"/>
      <c r="AA29" s="17"/>
      <c r="AB29" s="17"/>
      <c r="AC29" s="17"/>
      <c r="AD29" s="17"/>
      <c r="AE29" s="17"/>
      <c r="AF29" s="17"/>
      <c r="AG29" s="17"/>
      <c r="AH29" s="17"/>
      <c r="AI29" s="17"/>
      <c r="AJ29" s="17"/>
      <c r="AK29" s="17"/>
    </row>
    <row r="30" spans="1:37" ht="37" customHeight="1">
      <c r="A30" s="115"/>
      <c r="B30" s="413" t="s">
        <v>305</v>
      </c>
      <c r="C30" s="413"/>
      <c r="D30" s="413"/>
      <c r="E30" s="413"/>
      <c r="F30" s="413"/>
      <c r="G30" s="413"/>
      <c r="H30" s="116"/>
      <c r="I30" s="440" t="s">
        <v>319</v>
      </c>
      <c r="J30" s="441"/>
      <c r="K30" s="441"/>
      <c r="L30" s="441"/>
      <c r="M30" s="441"/>
      <c r="N30" s="441"/>
      <c r="O30" s="441"/>
      <c r="P30" s="441"/>
      <c r="Q30" s="441"/>
      <c r="R30" s="441"/>
      <c r="S30" s="441"/>
      <c r="T30" s="441"/>
      <c r="U30" s="441"/>
      <c r="V30" s="441"/>
      <c r="W30" s="441"/>
      <c r="X30" s="441"/>
      <c r="Y30" s="442"/>
      <c r="Z30" s="16"/>
      <c r="AA30" s="17"/>
      <c r="AB30" s="17"/>
      <c r="AC30" s="17"/>
      <c r="AD30" s="17"/>
      <c r="AE30" s="17"/>
      <c r="AF30" s="17"/>
      <c r="AG30" s="17"/>
      <c r="AH30" s="17"/>
      <c r="AI30" s="17"/>
      <c r="AJ30" s="17"/>
      <c r="AK30" s="17"/>
    </row>
    <row r="31" spans="1:37" ht="27" customHeight="1">
      <c r="A31" s="108"/>
      <c r="B31" s="411" t="s">
        <v>306</v>
      </c>
      <c r="C31" s="411"/>
      <c r="D31" s="411"/>
      <c r="E31" s="411"/>
      <c r="F31" s="411"/>
      <c r="G31" s="411"/>
      <c r="H31" s="109"/>
      <c r="I31" s="443" t="s">
        <v>335</v>
      </c>
      <c r="J31" s="444"/>
      <c r="K31" s="444"/>
      <c r="L31" s="444"/>
      <c r="M31" s="445"/>
      <c r="N31" s="445"/>
      <c r="O31" s="445"/>
      <c r="P31" s="445"/>
      <c r="Q31" s="445"/>
      <c r="R31" s="445"/>
      <c r="S31" s="445"/>
      <c r="T31" s="445"/>
      <c r="U31" s="445"/>
      <c r="V31" s="445"/>
      <c r="W31" s="445"/>
      <c r="X31" s="445"/>
      <c r="Y31" s="446"/>
      <c r="Z31" s="16"/>
      <c r="AA31" s="17"/>
      <c r="AB31" s="17"/>
      <c r="AC31" s="17"/>
      <c r="AD31" s="17"/>
      <c r="AE31" s="17"/>
      <c r="AF31" s="17"/>
      <c r="AG31" s="17"/>
      <c r="AH31" s="17"/>
      <c r="AI31" s="17"/>
      <c r="AJ31" s="17"/>
      <c r="AK31" s="17"/>
    </row>
    <row r="32" spans="1:37" ht="27" customHeight="1">
      <c r="A32" s="110"/>
      <c r="B32" s="449"/>
      <c r="C32" s="449"/>
      <c r="D32" s="449"/>
      <c r="E32" s="449"/>
      <c r="F32" s="449"/>
      <c r="G32" s="449"/>
      <c r="H32" s="111"/>
      <c r="I32" s="443" t="s">
        <v>334</v>
      </c>
      <c r="J32" s="444"/>
      <c r="K32" s="444"/>
      <c r="L32" s="444"/>
      <c r="M32" s="447"/>
      <c r="N32" s="447"/>
      <c r="O32" s="447"/>
      <c r="P32" s="447"/>
      <c r="Q32" s="447"/>
      <c r="R32" s="447"/>
      <c r="S32" s="447"/>
      <c r="T32" s="447"/>
      <c r="U32" s="447"/>
      <c r="V32" s="447"/>
      <c r="W32" s="447"/>
      <c r="X32" s="447"/>
      <c r="Y32" s="448"/>
      <c r="Z32" s="16"/>
      <c r="AA32" s="17"/>
      <c r="AB32" s="17"/>
      <c r="AC32" s="17"/>
      <c r="AD32" s="17"/>
      <c r="AE32" s="17"/>
      <c r="AF32" s="17"/>
      <c r="AG32" s="17"/>
      <c r="AH32" s="17"/>
      <c r="AI32" s="17"/>
      <c r="AJ32" s="17"/>
      <c r="AK32" s="17"/>
    </row>
    <row r="33" spans="1:37" ht="27" customHeight="1">
      <c r="A33" s="110"/>
      <c r="B33" s="449"/>
      <c r="C33" s="449"/>
      <c r="D33" s="449"/>
      <c r="E33" s="449"/>
      <c r="F33" s="449"/>
      <c r="G33" s="449"/>
      <c r="H33" s="111"/>
      <c r="I33" s="443" t="s">
        <v>283</v>
      </c>
      <c r="J33" s="444"/>
      <c r="K33" s="444"/>
      <c r="L33" s="444"/>
      <c r="M33" s="447"/>
      <c r="N33" s="447"/>
      <c r="O33" s="447"/>
      <c r="P33" s="447"/>
      <c r="Q33" s="447"/>
      <c r="R33" s="447"/>
      <c r="S33" s="447"/>
      <c r="T33" s="447"/>
      <c r="U33" s="447"/>
      <c r="V33" s="447"/>
      <c r="W33" s="447"/>
      <c r="X33" s="447"/>
      <c r="Y33" s="448"/>
      <c r="Z33" s="16"/>
      <c r="AA33" s="17"/>
      <c r="AB33" s="17"/>
      <c r="AC33" s="17"/>
      <c r="AD33" s="17"/>
      <c r="AE33" s="17"/>
      <c r="AF33" s="17"/>
      <c r="AG33" s="17"/>
      <c r="AH33" s="17"/>
      <c r="AI33" s="17"/>
      <c r="AJ33" s="17"/>
      <c r="AK33" s="17"/>
    </row>
    <row r="34" spans="1:37" ht="27" customHeight="1">
      <c r="A34" s="110"/>
      <c r="B34" s="449"/>
      <c r="C34" s="449"/>
      <c r="D34" s="449"/>
      <c r="E34" s="449"/>
      <c r="F34" s="449"/>
      <c r="G34" s="449"/>
      <c r="H34" s="111"/>
      <c r="I34" s="443" t="s">
        <v>333</v>
      </c>
      <c r="J34" s="444"/>
      <c r="K34" s="444"/>
      <c r="L34" s="444"/>
      <c r="M34" s="450"/>
      <c r="N34" s="450"/>
      <c r="O34" s="450"/>
      <c r="P34" s="450"/>
      <c r="Q34" s="450"/>
      <c r="R34" s="450"/>
      <c r="S34" s="450"/>
      <c r="T34" s="450"/>
      <c r="U34" s="450"/>
      <c r="V34" s="450"/>
      <c r="W34" s="450"/>
      <c r="X34" s="450"/>
      <c r="Y34" s="451"/>
      <c r="Z34" s="16"/>
      <c r="AA34" s="17"/>
      <c r="AB34" s="17"/>
      <c r="AC34" s="17"/>
      <c r="AD34" s="17"/>
      <c r="AE34" s="17"/>
      <c r="AF34" s="17"/>
      <c r="AG34" s="17"/>
      <c r="AH34" s="17"/>
      <c r="AI34" s="17"/>
      <c r="AJ34" s="17"/>
      <c r="AK34" s="17"/>
    </row>
    <row r="35" spans="1:37" ht="27" customHeight="1">
      <c r="A35" s="112"/>
      <c r="B35" s="412"/>
      <c r="C35" s="412"/>
      <c r="D35" s="412"/>
      <c r="E35" s="412"/>
      <c r="F35" s="412"/>
      <c r="G35" s="412"/>
      <c r="H35" s="113"/>
      <c r="I35" s="452" t="s">
        <v>332</v>
      </c>
      <c r="J35" s="402"/>
      <c r="K35" s="402"/>
      <c r="L35" s="402"/>
      <c r="M35" s="453"/>
      <c r="N35" s="453"/>
      <c r="O35" s="453"/>
      <c r="P35" s="453"/>
      <c r="Q35" s="453"/>
      <c r="R35" s="453"/>
      <c r="S35" s="453"/>
      <c r="T35" s="453"/>
      <c r="U35" s="453"/>
      <c r="V35" s="453"/>
      <c r="W35" s="453"/>
      <c r="X35" s="453"/>
      <c r="Y35" s="454"/>
      <c r="Z35" s="16"/>
      <c r="AA35" s="17"/>
      <c r="AB35" s="17"/>
      <c r="AC35" s="17"/>
      <c r="AD35" s="17"/>
      <c r="AE35" s="17"/>
      <c r="AF35" s="17"/>
      <c r="AG35" s="17"/>
      <c r="AH35" s="17"/>
      <c r="AI35" s="17"/>
      <c r="AJ35" s="17"/>
      <c r="AK35" s="17"/>
    </row>
    <row r="36" spans="1:37" ht="39" customHeight="1">
      <c r="A36" s="107"/>
      <c r="B36" s="413" t="s">
        <v>307</v>
      </c>
      <c r="C36" s="413"/>
      <c r="D36" s="413"/>
      <c r="E36" s="413"/>
      <c r="F36" s="413"/>
      <c r="G36" s="413"/>
      <c r="H36" s="114"/>
      <c r="I36" s="60"/>
      <c r="J36" s="36"/>
      <c r="K36" s="36"/>
      <c r="L36" s="36" t="s">
        <v>166</v>
      </c>
      <c r="M36" s="36"/>
      <c r="N36" s="79" t="s">
        <v>167</v>
      </c>
      <c r="O36" s="79"/>
      <c r="P36" s="79" t="s">
        <v>168</v>
      </c>
      <c r="Q36" s="80"/>
      <c r="R36" s="437" t="s">
        <v>110</v>
      </c>
      <c r="S36" s="437"/>
      <c r="T36" s="437"/>
      <c r="U36" s="437"/>
      <c r="V36" s="438"/>
      <c r="W36" s="438"/>
      <c r="X36" s="438"/>
      <c r="Y36" s="438"/>
      <c r="Z36" s="19"/>
      <c r="AA36" s="17"/>
      <c r="AB36" s="17"/>
      <c r="AC36" s="17"/>
      <c r="AD36" s="17"/>
      <c r="AE36" s="17"/>
      <c r="AF36" s="17"/>
      <c r="AG36" s="17"/>
      <c r="AH36" s="17"/>
      <c r="AI36" s="17"/>
      <c r="AJ36" s="17"/>
      <c r="AK36" s="17"/>
    </row>
    <row r="37" spans="1:37" ht="20.149999999999999" customHeight="1">
      <c r="A37" s="136" t="s">
        <v>28</v>
      </c>
      <c r="B37" s="81"/>
      <c r="C37" s="81"/>
      <c r="D37" s="81"/>
      <c r="E37" s="81"/>
      <c r="F37" s="81"/>
      <c r="G37" s="81"/>
      <c r="H37" s="81"/>
      <c r="I37" s="81"/>
      <c r="J37" s="78"/>
      <c r="K37" s="78"/>
      <c r="L37" s="78"/>
      <c r="M37" s="78"/>
      <c r="N37" s="78"/>
      <c r="O37" s="78"/>
      <c r="P37" s="78"/>
      <c r="Q37" s="78"/>
      <c r="R37" s="78"/>
      <c r="S37" s="78"/>
      <c r="T37" s="78"/>
      <c r="U37" s="78"/>
      <c r="V37" s="78"/>
      <c r="W37" s="78"/>
      <c r="X37" s="78"/>
      <c r="Y37" s="198"/>
      <c r="Z37" s="19"/>
      <c r="AA37" s="17"/>
      <c r="AB37" s="17"/>
      <c r="AC37" s="17"/>
      <c r="AD37" s="17"/>
      <c r="AE37" s="17"/>
      <c r="AF37" s="17"/>
      <c r="AG37" s="17"/>
      <c r="AH37" s="17"/>
      <c r="AI37" s="17"/>
      <c r="AJ37" s="17"/>
      <c r="AK37" s="17"/>
    </row>
    <row r="38" spans="1:37" ht="20.149999999999999" customHeight="1">
      <c r="A38" s="55"/>
      <c r="B38" s="31"/>
      <c r="C38" s="31"/>
      <c r="D38" s="31"/>
      <c r="E38" s="31"/>
      <c r="F38" s="31"/>
      <c r="G38" s="31"/>
      <c r="H38" s="31"/>
      <c r="I38" s="201"/>
      <c r="J38" s="201"/>
      <c r="K38" s="201"/>
      <c r="L38" s="201"/>
      <c r="M38" s="201"/>
      <c r="N38" s="201"/>
      <c r="O38" s="201"/>
      <c r="P38" s="201"/>
      <c r="Q38" s="201"/>
      <c r="R38" s="201"/>
      <c r="S38" s="201"/>
      <c r="T38" s="201"/>
      <c r="U38" s="201"/>
      <c r="V38" s="201"/>
      <c r="W38" s="201"/>
      <c r="X38" s="201"/>
      <c r="Y38" s="199"/>
      <c r="Z38" s="16"/>
      <c r="AA38" s="17"/>
      <c r="AB38" s="17"/>
      <c r="AC38" s="17"/>
      <c r="AD38" s="17"/>
      <c r="AE38" s="17"/>
      <c r="AF38" s="17"/>
      <c r="AG38" s="17"/>
      <c r="AH38" s="17"/>
      <c r="AI38" s="17"/>
      <c r="AJ38" s="17"/>
      <c r="AK38" s="17"/>
    </row>
    <row r="39" spans="1:37" ht="20.149999999999999" customHeight="1">
      <c r="A39" s="55"/>
      <c r="B39" s="31"/>
      <c r="C39" s="31"/>
      <c r="D39" s="31"/>
      <c r="E39" s="31"/>
      <c r="F39" s="31"/>
      <c r="G39" s="31"/>
      <c r="H39" s="31"/>
      <c r="I39" s="201"/>
      <c r="J39" s="201"/>
      <c r="K39" s="201"/>
      <c r="L39" s="201"/>
      <c r="M39" s="201"/>
      <c r="N39" s="201"/>
      <c r="O39" s="201"/>
      <c r="P39" s="201"/>
      <c r="Q39" s="201"/>
      <c r="R39" s="201"/>
      <c r="S39" s="201"/>
      <c r="T39" s="201"/>
      <c r="U39" s="201"/>
      <c r="V39" s="201"/>
      <c r="W39" s="201"/>
      <c r="X39" s="201"/>
      <c r="Y39" s="199"/>
      <c r="Z39" s="16"/>
      <c r="AA39" s="17"/>
      <c r="AB39" s="17"/>
      <c r="AC39" s="17"/>
      <c r="AD39" s="17"/>
      <c r="AE39" s="17"/>
      <c r="AF39" s="17"/>
      <c r="AG39" s="17"/>
      <c r="AH39" s="17"/>
      <c r="AI39" s="17"/>
      <c r="AJ39" s="17"/>
      <c r="AK39" s="17"/>
    </row>
    <row r="40" spans="1:37" ht="20.149999999999999" customHeight="1">
      <c r="A40" s="53"/>
      <c r="B40" s="54"/>
      <c r="C40" s="54"/>
      <c r="D40" s="54"/>
      <c r="E40" s="54"/>
      <c r="F40" s="54"/>
      <c r="G40" s="54"/>
      <c r="H40" s="54"/>
      <c r="I40" s="77"/>
      <c r="J40" s="77"/>
      <c r="K40" s="77"/>
      <c r="L40" s="77"/>
      <c r="M40" s="77"/>
      <c r="N40" s="77"/>
      <c r="O40" s="77"/>
      <c r="P40" s="77"/>
      <c r="Q40" s="77"/>
      <c r="R40" s="77"/>
      <c r="S40" s="77"/>
      <c r="T40" s="77"/>
      <c r="U40" s="77"/>
      <c r="V40" s="77"/>
      <c r="W40" s="77"/>
      <c r="X40" s="77"/>
      <c r="Y40" s="200"/>
      <c r="Z40" s="17"/>
    </row>
    <row r="41" spans="1:37" ht="6" customHeight="1">
      <c r="A41" s="17"/>
      <c r="B41" s="17"/>
      <c r="C41" s="17"/>
      <c r="D41" s="17"/>
      <c r="E41" s="17"/>
      <c r="F41" s="17"/>
      <c r="G41" s="17"/>
      <c r="H41" s="17"/>
      <c r="I41" s="61"/>
      <c r="J41" s="61"/>
      <c r="K41" s="61"/>
      <c r="L41" s="61"/>
      <c r="M41" s="61"/>
      <c r="N41" s="61"/>
      <c r="O41" s="61"/>
      <c r="P41" s="61"/>
      <c r="Q41" s="61"/>
      <c r="R41" s="61"/>
      <c r="S41" s="61"/>
      <c r="T41" s="61"/>
      <c r="U41" s="61"/>
      <c r="V41" s="61"/>
      <c r="W41" s="61"/>
      <c r="X41" s="61"/>
      <c r="Y41" s="78"/>
      <c r="Z41" s="20"/>
    </row>
    <row r="42" spans="1:37" ht="15" customHeight="1">
      <c r="A42" s="303" t="s">
        <v>435</v>
      </c>
      <c r="B42" s="137">
        <v>1</v>
      </c>
      <c r="C42" s="439" t="s">
        <v>436</v>
      </c>
      <c r="D42" s="439"/>
      <c r="E42" s="439"/>
      <c r="F42" s="439"/>
      <c r="G42" s="439"/>
      <c r="H42" s="439"/>
      <c r="I42" s="439"/>
      <c r="J42" s="439"/>
      <c r="K42" s="439"/>
      <c r="L42" s="439"/>
      <c r="M42" s="439"/>
      <c r="N42" s="439"/>
      <c r="O42" s="439"/>
      <c r="P42" s="439"/>
      <c r="Q42" s="439"/>
      <c r="R42" s="439"/>
      <c r="S42" s="439"/>
      <c r="T42" s="439"/>
      <c r="U42" s="439"/>
      <c r="V42" s="439"/>
      <c r="W42" s="439"/>
      <c r="X42" s="439"/>
      <c r="Y42" s="439"/>
      <c r="Z42" s="20"/>
    </row>
    <row r="43" spans="1:37" ht="15" customHeight="1">
      <c r="A43" s="21"/>
      <c r="B43" s="303">
        <v>2</v>
      </c>
      <c r="C43" s="20" t="s">
        <v>437</v>
      </c>
      <c r="D43" s="20"/>
      <c r="E43" s="20"/>
      <c r="F43" s="20"/>
      <c r="G43" s="20"/>
      <c r="H43" s="20"/>
      <c r="I43" s="20"/>
      <c r="J43" s="20"/>
      <c r="K43" s="20"/>
      <c r="L43" s="20"/>
      <c r="M43" s="20"/>
      <c r="N43" s="20"/>
      <c r="O43" s="20"/>
      <c r="P43" s="20"/>
      <c r="Q43" s="20"/>
      <c r="R43" s="20"/>
      <c r="S43" s="20"/>
      <c r="T43" s="20"/>
      <c r="U43" s="20"/>
      <c r="V43" s="20"/>
      <c r="W43" s="20"/>
      <c r="X43" s="20"/>
      <c r="Y43" s="20"/>
      <c r="Z43" s="20"/>
    </row>
    <row r="44" spans="1:37" ht="15" customHeight="1">
      <c r="A44" s="26"/>
      <c r="B44" s="20"/>
      <c r="C44" s="20"/>
      <c r="D44" s="20"/>
      <c r="E44" s="20"/>
      <c r="F44" s="20"/>
      <c r="G44" s="20"/>
      <c r="H44" s="20"/>
      <c r="I44" s="20"/>
      <c r="J44" s="20"/>
      <c r="K44" s="20"/>
      <c r="L44" s="20"/>
      <c r="M44" s="20"/>
      <c r="N44" s="20"/>
      <c r="O44" s="20"/>
      <c r="P44" s="20"/>
      <c r="Q44" s="20"/>
      <c r="R44" s="20"/>
      <c r="S44" s="20"/>
      <c r="T44" s="20"/>
      <c r="U44" s="20"/>
      <c r="V44" s="20"/>
      <c r="W44" s="20"/>
      <c r="X44" s="20"/>
      <c r="Y44" s="20"/>
      <c r="Z44" s="20"/>
    </row>
    <row r="45" spans="1:37" ht="6.75" customHeight="1">
      <c r="A45" s="21"/>
      <c r="B45" s="20"/>
      <c r="C45" s="20"/>
      <c r="D45" s="20"/>
      <c r="E45" s="20"/>
      <c r="F45" s="20"/>
      <c r="G45" s="20"/>
      <c r="H45" s="20"/>
      <c r="I45" s="20"/>
      <c r="J45" s="20"/>
      <c r="K45" s="20"/>
      <c r="L45" s="20"/>
      <c r="M45" s="20"/>
      <c r="N45" s="20"/>
      <c r="O45" s="20"/>
      <c r="P45" s="20"/>
      <c r="Q45" s="20"/>
      <c r="R45" s="20"/>
      <c r="S45" s="20"/>
      <c r="T45" s="20"/>
      <c r="U45" s="20"/>
      <c r="V45" s="20"/>
      <c r="W45" s="20"/>
      <c r="X45" s="20"/>
      <c r="Y45" s="20"/>
      <c r="Z45" s="20"/>
    </row>
    <row r="46" spans="1:37" ht="6.75" customHeight="1">
      <c r="A46" s="21"/>
      <c r="B46" s="20"/>
      <c r="C46" s="20"/>
      <c r="D46" s="20"/>
      <c r="E46" s="20"/>
      <c r="F46" s="20"/>
      <c r="G46" s="20"/>
      <c r="H46" s="20"/>
      <c r="I46" s="20"/>
      <c r="J46" s="20"/>
      <c r="K46" s="20"/>
      <c r="L46" s="20"/>
      <c r="M46" s="20"/>
      <c r="N46" s="20"/>
      <c r="O46" s="20"/>
      <c r="P46" s="20"/>
      <c r="Q46" s="20"/>
      <c r="R46" s="20"/>
      <c r="S46" s="20"/>
      <c r="T46" s="20"/>
      <c r="U46" s="20"/>
      <c r="V46" s="20"/>
      <c r="W46" s="20"/>
      <c r="X46" s="20"/>
      <c r="Y46" s="20"/>
      <c r="Z46" s="20"/>
    </row>
    <row r="47" spans="1:37" ht="7.5" customHeight="1">
      <c r="A47" s="21"/>
      <c r="B47" s="20"/>
      <c r="C47" s="20"/>
      <c r="D47" s="20"/>
      <c r="E47" s="20"/>
      <c r="F47" s="20"/>
      <c r="G47" s="20"/>
      <c r="H47" s="20"/>
      <c r="I47" s="20"/>
      <c r="J47" s="20"/>
      <c r="K47" s="20"/>
      <c r="L47" s="20"/>
      <c r="M47" s="20"/>
      <c r="N47" s="20"/>
      <c r="O47" s="20"/>
      <c r="P47" s="20"/>
      <c r="Q47" s="20"/>
      <c r="R47" s="20"/>
      <c r="S47" s="20"/>
      <c r="T47" s="20"/>
      <c r="U47" s="20"/>
      <c r="V47" s="20"/>
      <c r="W47" s="20"/>
      <c r="X47" s="20"/>
      <c r="Y47" s="20"/>
      <c r="Z47" s="17"/>
    </row>
  </sheetData>
  <sheetProtection sheet="1" objects="1" scenarios="1" selectLockedCells="1"/>
  <mergeCells count="57">
    <mergeCell ref="M35:Y35"/>
    <mergeCell ref="I27:Y27"/>
    <mergeCell ref="B28:G28"/>
    <mergeCell ref="B29:G29"/>
    <mergeCell ref="I28:Y28"/>
    <mergeCell ref="I29:Y29"/>
    <mergeCell ref="B27:G27"/>
    <mergeCell ref="R36:T36"/>
    <mergeCell ref="U36:Y36"/>
    <mergeCell ref="C42:Y42"/>
    <mergeCell ref="B36:G36"/>
    <mergeCell ref="I30:Y30"/>
    <mergeCell ref="I31:L31"/>
    <mergeCell ref="M31:Y31"/>
    <mergeCell ref="I34:L34"/>
    <mergeCell ref="I32:L32"/>
    <mergeCell ref="M32:Y32"/>
    <mergeCell ref="B30:G30"/>
    <mergeCell ref="B31:G35"/>
    <mergeCell ref="I33:L33"/>
    <mergeCell ref="M33:Y33"/>
    <mergeCell ref="M34:Y34"/>
    <mergeCell ref="I35:L35"/>
    <mergeCell ref="M13:X13"/>
    <mergeCell ref="M16:X16"/>
    <mergeCell ref="A18:Y18"/>
    <mergeCell ref="A23:A26"/>
    <mergeCell ref="I23:Q23"/>
    <mergeCell ref="I20:J20"/>
    <mergeCell ref="R23:S23"/>
    <mergeCell ref="N24:S25"/>
    <mergeCell ref="T24:U25"/>
    <mergeCell ref="H24:H25"/>
    <mergeCell ref="C26:G26"/>
    <mergeCell ref="I13:L13"/>
    <mergeCell ref="I26:N26"/>
    <mergeCell ref="I14:L14"/>
    <mergeCell ref="I15:X15"/>
    <mergeCell ref="I24:L25"/>
    <mergeCell ref="M24:M25"/>
    <mergeCell ref="M14:X14"/>
    <mergeCell ref="A19:Y19"/>
    <mergeCell ref="A20:H20"/>
    <mergeCell ref="K20:Y20"/>
    <mergeCell ref="V24:X25"/>
    <mergeCell ref="T23:Y23"/>
    <mergeCell ref="C24:G25"/>
    <mergeCell ref="A21:L21"/>
    <mergeCell ref="C23:G23"/>
    <mergeCell ref="B24:B25"/>
    <mergeCell ref="A2:Y2"/>
    <mergeCell ref="A7:G7"/>
    <mergeCell ref="M9:Q9"/>
    <mergeCell ref="M10:X11"/>
    <mergeCell ref="M12:X12"/>
    <mergeCell ref="I10:L11"/>
    <mergeCell ref="I12:L12"/>
  </mergeCells>
  <phoneticPr fontId="2"/>
  <dataValidations count="10">
    <dataValidation type="whole" allowBlank="1" showInputMessage="1" showErrorMessage="1" sqref="R4:R5" xr:uid="{00000000-0002-0000-0100-000000000000}">
      <formula1>1</formula1>
      <formula2>99</formula2>
    </dataValidation>
    <dataValidation imeMode="halfKatakana" allowBlank="1" showInputMessage="1" showErrorMessage="1" sqref="M12:X12" xr:uid="{00000000-0002-0000-0100-000001000000}"/>
    <dataValidation imeMode="off" allowBlank="1" showInputMessage="1" showErrorMessage="1" sqref="M9:Q9 M16:X16 M35:Y35 M33:Y33 M34:Y34" xr:uid="{00000000-0002-0000-0100-000002000000}"/>
    <dataValidation type="whole" imeMode="off" allowBlank="1" showInputMessage="1" showErrorMessage="1" sqref="T5 T23:Y23" xr:uid="{00000000-0002-0000-0100-000003000000}">
      <formula1>1</formula1>
      <formula2>99</formula2>
    </dataValidation>
    <dataValidation type="whole" imeMode="off" allowBlank="1" showInputMessage="1" showErrorMessage="1" sqref="V4:V5" xr:uid="{00000000-0002-0000-0100-000004000000}">
      <formula1>1</formula1>
      <formula2>12</formula2>
    </dataValidation>
    <dataValidation type="whole" imeMode="off" allowBlank="1" showInputMessage="1" showErrorMessage="1" sqref="X4:X5" xr:uid="{00000000-0002-0000-0100-000005000000}">
      <formula1>1</formula1>
      <formula2>31</formula2>
    </dataValidation>
    <dataValidation type="list" allowBlank="1" showInputMessage="1" showErrorMessage="1" sqref="A7:G7" xr:uid="{00000000-0002-0000-0100-000006000000}">
      <formula1>$AB$7:$AB$13</formula1>
    </dataValidation>
    <dataValidation imeMode="hiragana" allowBlank="1" showInputMessage="1" showErrorMessage="1" sqref="M10:X11 M13:X13 M14:X14" xr:uid="{00000000-0002-0000-0100-000007000000}"/>
    <dataValidation imeMode="on" allowBlank="1" showInputMessage="1" showErrorMessage="1" sqref="N31:Y32 M31:M32" xr:uid="{00000000-0002-0000-0100-000008000000}"/>
    <dataValidation type="list" imeMode="off" allowBlank="1" showInputMessage="1" showErrorMessage="1" sqref="I20:J20" xr:uid="{00000000-0002-0000-0100-000009000000}">
      <formula1>和暦</formula1>
    </dataValidation>
  </dataValidations>
  <pageMargins left="0.7" right="0.7" top="0.75" bottom="0.75" header="0.3" footer="0.3"/>
  <pageSetup paperSize="9" scale="85"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AK39"/>
  <sheetViews>
    <sheetView zoomScaleNormal="100" zoomScaleSheetLayoutView="100" workbookViewId="0">
      <selection activeCell="S4" sqref="S4"/>
    </sheetView>
  </sheetViews>
  <sheetFormatPr defaultColWidth="9" defaultRowHeight="13"/>
  <cols>
    <col min="1" max="1" width="6.08984375" customWidth="1"/>
    <col min="2" max="2" width="2.90625" customWidth="1"/>
    <col min="3" max="3" width="7.36328125" customWidth="1"/>
    <col min="4" max="4" width="5.08984375" customWidth="1"/>
    <col min="5" max="5" width="7.90625" customWidth="1"/>
    <col min="6" max="7" width="2.6328125" customWidth="1"/>
    <col min="8" max="8" width="4.08984375" customWidth="1"/>
    <col min="9" max="12" width="3.453125" customWidth="1"/>
    <col min="13" max="14" width="3.6328125" customWidth="1"/>
    <col min="15" max="15" width="3.36328125" customWidth="1"/>
    <col min="16" max="16" width="3.6328125" customWidth="1"/>
    <col min="17" max="18" width="3.1796875" customWidth="1"/>
    <col min="19" max="19" width="4.36328125" customWidth="1"/>
    <col min="20" max="20" width="4.08984375" customWidth="1"/>
    <col min="21" max="24" width="3.6328125" customWidth="1"/>
    <col min="25" max="25" width="5.6328125" customWidth="1"/>
    <col min="26" max="27" width="7.81640625" customWidth="1"/>
    <col min="28" max="30" width="4.453125" customWidth="1"/>
    <col min="31" max="31" width="7.81640625" customWidth="1"/>
    <col min="32" max="35" width="9" customWidth="1"/>
    <col min="36" max="36" width="17.6328125" customWidth="1"/>
    <col min="37" max="37" width="10.08984375" customWidth="1"/>
  </cols>
  <sheetData>
    <row r="1" spans="1:37" ht="15" customHeight="1">
      <c r="A1" s="74" t="s">
        <v>341</v>
      </c>
      <c r="B1" s="17"/>
      <c r="C1" s="17"/>
      <c r="D1" s="17"/>
      <c r="E1" s="17"/>
      <c r="F1" s="17"/>
      <c r="G1" s="17"/>
      <c r="H1" s="17"/>
      <c r="I1" s="17"/>
      <c r="J1" s="17"/>
      <c r="K1" s="17"/>
      <c r="L1" s="17"/>
      <c r="M1" s="17"/>
      <c r="N1" s="17"/>
      <c r="O1" s="17"/>
      <c r="P1" s="17"/>
      <c r="Q1" s="17"/>
      <c r="R1" s="17"/>
      <c r="S1" s="17"/>
      <c r="T1" s="17"/>
      <c r="U1" s="17"/>
      <c r="V1" s="17"/>
      <c r="W1" s="17"/>
      <c r="X1" s="17"/>
      <c r="Y1" s="17"/>
      <c r="AA1" s="17"/>
      <c r="AB1" s="17"/>
      <c r="AC1" s="17"/>
      <c r="AD1" s="17"/>
      <c r="AF1" s="17"/>
      <c r="AG1" s="17"/>
      <c r="AH1" s="17"/>
      <c r="AI1" s="17"/>
      <c r="AJ1" s="17"/>
      <c r="AK1" s="17"/>
    </row>
    <row r="2" spans="1:37" ht="22.5" customHeight="1">
      <c r="A2" s="208"/>
      <c r="D2" s="208"/>
      <c r="E2" s="459" t="s">
        <v>342</v>
      </c>
      <c r="F2" s="459"/>
      <c r="G2" s="459"/>
      <c r="H2" s="459"/>
      <c r="I2" s="459"/>
      <c r="J2" s="459"/>
      <c r="K2" s="459"/>
      <c r="L2" s="459"/>
      <c r="M2" s="459"/>
      <c r="N2" s="459"/>
      <c r="O2" s="459"/>
      <c r="P2" s="459"/>
      <c r="Q2" s="459"/>
      <c r="R2" s="459"/>
      <c r="S2" s="459"/>
      <c r="Z2" s="16"/>
      <c r="AB2" s="208"/>
      <c r="AC2" s="208"/>
      <c r="AD2" s="208"/>
      <c r="AF2" s="17"/>
      <c r="AG2" s="17"/>
      <c r="AH2" s="17"/>
      <c r="AI2" s="17"/>
      <c r="AJ2" s="17"/>
      <c r="AK2" s="17"/>
    </row>
    <row r="3" spans="1:37" ht="15" customHeight="1">
      <c r="A3" s="17"/>
      <c r="B3" s="17"/>
      <c r="C3" s="17"/>
      <c r="D3" s="17"/>
      <c r="E3" s="17"/>
      <c r="F3" s="17"/>
      <c r="G3" s="17"/>
      <c r="H3" s="17"/>
      <c r="I3" s="17"/>
      <c r="J3" s="17"/>
      <c r="K3" s="17"/>
      <c r="L3" s="17"/>
      <c r="M3" s="17"/>
      <c r="N3" s="28"/>
      <c r="O3" s="28"/>
      <c r="P3" s="17"/>
      <c r="Q3" s="17"/>
      <c r="R3" s="17"/>
      <c r="S3" s="17"/>
      <c r="T3" s="17"/>
      <c r="U3" s="17"/>
      <c r="V3" s="17"/>
      <c r="W3" s="17"/>
      <c r="X3" s="17"/>
      <c r="Y3" s="17"/>
      <c r="Z3" s="16"/>
      <c r="AA3" s="92"/>
      <c r="AB3" s="92"/>
      <c r="AC3" s="460"/>
      <c r="AD3" s="461"/>
      <c r="AE3" s="461"/>
      <c r="AF3" s="461"/>
      <c r="AG3" s="17"/>
      <c r="AH3" s="17"/>
      <c r="AI3" s="17"/>
      <c r="AJ3" s="17"/>
      <c r="AK3" s="17"/>
    </row>
    <row r="4" spans="1:37" ht="15" customHeight="1">
      <c r="A4" s="17"/>
      <c r="B4" s="17"/>
      <c r="C4" s="17"/>
      <c r="D4" s="17"/>
      <c r="E4" s="17"/>
      <c r="F4" s="17"/>
      <c r="G4" s="17"/>
      <c r="H4" s="17"/>
      <c r="I4" s="17"/>
      <c r="J4" s="17"/>
      <c r="K4" s="17"/>
      <c r="L4" s="17"/>
      <c r="M4" s="17"/>
      <c r="N4" s="17"/>
      <c r="O4" s="17"/>
      <c r="P4" s="17"/>
      <c r="Q4" s="29"/>
      <c r="R4" s="277" t="s">
        <v>388</v>
      </c>
      <c r="S4" s="209">
        <v>8</v>
      </c>
      <c r="T4" s="75" t="s">
        <v>166</v>
      </c>
      <c r="U4" s="209"/>
      <c r="V4" s="75" t="s">
        <v>167</v>
      </c>
      <c r="W4" s="209"/>
      <c r="X4" s="30" t="s">
        <v>168</v>
      </c>
      <c r="Y4" s="30"/>
      <c r="Z4" s="16"/>
      <c r="AA4" s="92"/>
      <c r="AB4" s="17"/>
      <c r="AC4" s="460"/>
      <c r="AD4" s="460"/>
      <c r="AE4" s="460"/>
      <c r="AF4" s="460"/>
      <c r="AG4" s="17"/>
      <c r="AH4" s="17"/>
      <c r="AI4" s="17"/>
      <c r="AJ4" s="17"/>
      <c r="AK4" s="17"/>
    </row>
    <row r="5" spans="1:37" ht="15" customHeight="1">
      <c r="A5" s="17"/>
      <c r="B5" s="17"/>
      <c r="C5" s="17"/>
      <c r="D5" s="17"/>
      <c r="E5" s="17"/>
      <c r="F5" s="17"/>
      <c r="G5" s="17"/>
      <c r="H5" s="17"/>
      <c r="I5" s="17"/>
      <c r="J5" s="17"/>
      <c r="K5" s="17"/>
      <c r="L5" s="17"/>
      <c r="M5" s="17"/>
      <c r="N5" s="17"/>
      <c r="O5" s="17"/>
      <c r="P5" s="23"/>
      <c r="Q5" s="29"/>
      <c r="R5" s="29"/>
      <c r="S5" s="75"/>
      <c r="T5" s="31"/>
      <c r="U5" s="75"/>
      <c r="V5" s="31"/>
      <c r="W5" s="75"/>
      <c r="X5" s="31"/>
      <c r="Y5" s="30"/>
      <c r="Z5" s="16"/>
      <c r="AA5" s="201"/>
      <c r="AB5" s="17"/>
      <c r="AC5" s="460"/>
      <c r="AD5" s="460"/>
      <c r="AE5" s="460"/>
      <c r="AF5" s="460"/>
      <c r="AG5" s="17"/>
      <c r="AH5" s="17"/>
      <c r="AI5" s="17"/>
      <c r="AJ5" s="462"/>
      <c r="AK5" s="462"/>
    </row>
    <row r="6" spans="1:37" ht="15" customHeight="1">
      <c r="A6" s="17" t="s">
        <v>350</v>
      </c>
      <c r="C6" s="17"/>
      <c r="D6" s="17"/>
      <c r="E6" s="17"/>
      <c r="F6" s="17"/>
      <c r="G6" s="17"/>
      <c r="H6" s="17"/>
      <c r="I6" s="17"/>
      <c r="J6" s="17"/>
      <c r="K6" s="17"/>
      <c r="L6" s="17"/>
      <c r="M6" s="17"/>
      <c r="N6" s="17"/>
      <c r="O6" s="17"/>
      <c r="P6" s="17"/>
      <c r="Q6" s="17"/>
      <c r="R6" s="17"/>
      <c r="S6" s="17"/>
      <c r="T6" s="17"/>
      <c r="U6" s="17"/>
      <c r="V6" s="17"/>
      <c r="W6" s="17"/>
      <c r="X6" s="17"/>
      <c r="Y6" s="17"/>
      <c r="Z6" s="16"/>
      <c r="AA6" s="201"/>
      <c r="AB6" s="17"/>
      <c r="AC6" s="460"/>
      <c r="AD6" s="460"/>
      <c r="AE6" s="460"/>
      <c r="AF6" s="460"/>
      <c r="AG6" s="17"/>
      <c r="AH6" s="17"/>
      <c r="AI6" s="17"/>
      <c r="AJ6" s="462"/>
      <c r="AK6" s="462"/>
    </row>
    <row r="7" spans="1:37" ht="15" customHeight="1">
      <c r="A7" s="444">
        <f>様式１０号!A7</f>
        <v>0</v>
      </c>
      <c r="B7" s="444"/>
      <c r="C7" s="444"/>
      <c r="D7" s="444"/>
      <c r="E7" s="444"/>
      <c r="F7" s="444"/>
      <c r="G7" s="201"/>
      <c r="H7" s="17"/>
      <c r="I7" s="17"/>
      <c r="J7" s="17"/>
      <c r="K7" s="17"/>
      <c r="L7" s="17"/>
      <c r="M7" s="17"/>
      <c r="N7" s="17"/>
      <c r="O7" s="17"/>
      <c r="P7" s="17"/>
      <c r="Q7" s="17"/>
      <c r="R7" s="17"/>
      <c r="S7" s="17"/>
      <c r="T7" s="17"/>
      <c r="U7" s="17"/>
      <c r="V7" s="17"/>
      <c r="W7" s="17"/>
      <c r="X7" s="17"/>
      <c r="Y7" s="17"/>
      <c r="Z7" s="16"/>
      <c r="AA7" s="17"/>
      <c r="AB7" s="17"/>
      <c r="AC7" s="463"/>
      <c r="AD7" s="463"/>
      <c r="AE7" s="463"/>
      <c r="AF7" s="463"/>
      <c r="AG7" s="463"/>
      <c r="AH7" s="463"/>
      <c r="AI7" s="463"/>
      <c r="AJ7" s="464"/>
      <c r="AK7" s="464"/>
    </row>
    <row r="8" spans="1:37" ht="15" customHeight="1">
      <c r="A8" s="17"/>
      <c r="B8" s="17"/>
      <c r="C8" s="17"/>
      <c r="D8" s="17"/>
      <c r="E8" s="17"/>
      <c r="F8" s="17"/>
      <c r="G8" s="17"/>
      <c r="H8" s="17"/>
      <c r="I8" s="17"/>
      <c r="J8" s="17"/>
      <c r="K8" s="17"/>
      <c r="L8" s="17"/>
      <c r="M8" s="17"/>
      <c r="N8" s="17"/>
      <c r="O8" s="17"/>
      <c r="P8" s="17"/>
      <c r="Q8" s="17"/>
      <c r="R8" s="17"/>
      <c r="S8" s="17"/>
      <c r="T8" s="17"/>
      <c r="U8" s="17"/>
      <c r="V8" s="17"/>
      <c r="W8" s="17"/>
      <c r="X8" s="17"/>
      <c r="Y8" s="17"/>
      <c r="Z8" s="16"/>
      <c r="AA8" s="17"/>
      <c r="AB8" s="17"/>
      <c r="AC8" s="463"/>
      <c r="AD8" s="463"/>
      <c r="AE8" s="463"/>
      <c r="AF8" s="463"/>
      <c r="AG8" s="463"/>
      <c r="AH8" s="463"/>
      <c r="AI8" s="463"/>
      <c r="AJ8" s="464"/>
      <c r="AK8" s="464"/>
    </row>
    <row r="9" spans="1:37" ht="18.75" customHeight="1">
      <c r="A9" s="17"/>
      <c r="B9" s="17"/>
      <c r="C9" s="17"/>
      <c r="D9" s="17"/>
      <c r="E9" s="17"/>
      <c r="F9" s="17"/>
      <c r="G9" s="17"/>
      <c r="H9" s="17"/>
      <c r="I9" s="17"/>
      <c r="J9" s="17"/>
      <c r="K9" s="17"/>
      <c r="L9" s="28" t="s">
        <v>343</v>
      </c>
      <c r="M9" s="444">
        <f>様式１０号!M9</f>
        <v>0</v>
      </c>
      <c r="N9" s="444"/>
      <c r="O9" s="444"/>
      <c r="P9" s="444"/>
      <c r="Q9" s="444"/>
      <c r="R9" s="31"/>
      <c r="S9" s="31"/>
      <c r="T9" s="31"/>
      <c r="U9" s="31"/>
      <c r="V9" s="31"/>
      <c r="W9" s="31"/>
      <c r="X9" s="31"/>
      <c r="Y9" s="17"/>
      <c r="Z9" s="16"/>
      <c r="AA9" s="17"/>
      <c r="AB9" s="17"/>
      <c r="AC9" s="17"/>
      <c r="AE9" s="17"/>
      <c r="AF9" s="17"/>
      <c r="AG9" s="17"/>
      <c r="AH9" s="17"/>
      <c r="AI9" s="17"/>
      <c r="AJ9" s="464"/>
      <c r="AK9" s="464"/>
    </row>
    <row r="10" spans="1:37" ht="13.5" customHeight="1">
      <c r="A10" s="17"/>
      <c r="B10" s="17"/>
      <c r="C10" s="17"/>
      <c r="D10" s="17"/>
      <c r="E10" s="17"/>
      <c r="F10" s="17"/>
      <c r="G10" s="17" t="s">
        <v>439</v>
      </c>
      <c r="H10" s="17"/>
      <c r="I10" s="399" t="s">
        <v>280</v>
      </c>
      <c r="J10" s="399"/>
      <c r="K10" s="399"/>
      <c r="L10" s="399"/>
      <c r="M10" s="465">
        <f>様式１０号!M10</f>
        <v>0</v>
      </c>
      <c r="N10" s="465"/>
      <c r="O10" s="465"/>
      <c r="P10" s="465"/>
      <c r="Q10" s="465"/>
      <c r="R10" s="465"/>
      <c r="S10" s="465"/>
      <c r="T10" s="465"/>
      <c r="U10" s="465"/>
      <c r="V10" s="465"/>
      <c r="W10" s="465"/>
      <c r="X10" s="465"/>
      <c r="Y10" s="30"/>
      <c r="Z10" s="16"/>
      <c r="AA10" s="17"/>
      <c r="AB10" s="17"/>
      <c r="AC10" s="17"/>
      <c r="AE10" s="17"/>
      <c r="AF10" s="17"/>
      <c r="AG10" s="17"/>
      <c r="AH10" s="17"/>
      <c r="AI10" s="17"/>
      <c r="AJ10" s="464"/>
      <c r="AK10" s="464"/>
    </row>
    <row r="11" spans="1:37" ht="19.5" customHeight="1">
      <c r="A11" s="17"/>
      <c r="B11" s="17"/>
      <c r="C11" s="17"/>
      <c r="D11" s="17"/>
      <c r="E11" s="17"/>
      <c r="F11" s="17"/>
      <c r="G11" s="17"/>
      <c r="H11" s="17"/>
      <c r="I11" s="399"/>
      <c r="J11" s="399"/>
      <c r="K11" s="399"/>
      <c r="L11" s="399"/>
      <c r="M11" s="465"/>
      <c r="N11" s="465"/>
      <c r="O11" s="465"/>
      <c r="P11" s="465"/>
      <c r="Q11" s="465"/>
      <c r="R11" s="465"/>
      <c r="S11" s="465"/>
      <c r="T11" s="465"/>
      <c r="U11" s="465"/>
      <c r="V11" s="465"/>
      <c r="W11" s="465"/>
      <c r="X11" s="465"/>
      <c r="Y11" s="30"/>
      <c r="Z11" s="16"/>
      <c r="AA11" s="17"/>
      <c r="AB11" s="17"/>
      <c r="AC11" s="17"/>
      <c r="AE11" s="17"/>
      <c r="AF11" s="17"/>
      <c r="AG11" s="17"/>
      <c r="AH11" s="17"/>
      <c r="AI11" s="17"/>
      <c r="AJ11" s="464"/>
      <c r="AK11" s="464"/>
    </row>
    <row r="12" spans="1:37" ht="13.5" customHeight="1">
      <c r="A12" s="17"/>
      <c r="B12" s="17"/>
      <c r="C12" s="17"/>
      <c r="D12" s="17"/>
      <c r="E12" s="17"/>
      <c r="F12" s="17"/>
      <c r="G12" s="17"/>
      <c r="H12" s="17"/>
      <c r="I12" s="466" t="s">
        <v>344</v>
      </c>
      <c r="J12" s="466"/>
      <c r="K12" s="466"/>
      <c r="L12" s="466"/>
      <c r="M12" s="467">
        <f>様式１０号!M12</f>
        <v>0</v>
      </c>
      <c r="N12" s="467"/>
      <c r="O12" s="467"/>
      <c r="P12" s="467"/>
      <c r="Q12" s="467"/>
      <c r="R12" s="467"/>
      <c r="S12" s="467"/>
      <c r="T12" s="467"/>
      <c r="U12" s="467"/>
      <c r="V12" s="467"/>
      <c r="W12" s="467"/>
      <c r="X12" s="467"/>
      <c r="Y12" s="30"/>
      <c r="Z12" s="16"/>
      <c r="AA12" s="17"/>
      <c r="AB12" s="17"/>
      <c r="AC12" s="17"/>
      <c r="AE12" s="17"/>
      <c r="AF12" s="17"/>
      <c r="AG12" s="17"/>
      <c r="AH12" s="17"/>
      <c r="AI12" s="17"/>
      <c r="AJ12" s="464"/>
      <c r="AK12" s="464"/>
    </row>
    <row r="13" spans="1:37" ht="27" customHeight="1">
      <c r="A13" s="17"/>
      <c r="B13" s="17"/>
      <c r="C13" s="17"/>
      <c r="D13" s="17"/>
      <c r="E13" s="17"/>
      <c r="F13" s="17"/>
      <c r="G13" s="17"/>
      <c r="H13" s="17"/>
      <c r="I13" s="429" t="s">
        <v>125</v>
      </c>
      <c r="J13" s="429"/>
      <c r="K13" s="429"/>
      <c r="L13" s="429"/>
      <c r="M13" s="465">
        <f>様式１０号!M13</f>
        <v>0</v>
      </c>
      <c r="N13" s="465"/>
      <c r="O13" s="465"/>
      <c r="P13" s="465"/>
      <c r="Q13" s="465"/>
      <c r="R13" s="465"/>
      <c r="S13" s="465"/>
      <c r="T13" s="465"/>
      <c r="U13" s="465"/>
      <c r="V13" s="465"/>
      <c r="W13" s="465"/>
      <c r="X13" s="465"/>
      <c r="Y13" s="30"/>
      <c r="Z13" s="16"/>
      <c r="AA13" s="17"/>
      <c r="AB13" s="17"/>
      <c r="AC13" s="17"/>
      <c r="AE13" s="29"/>
      <c r="AF13" s="29"/>
      <c r="AG13" s="29"/>
      <c r="AH13" s="29"/>
      <c r="AI13" s="29"/>
      <c r="AJ13" s="29"/>
      <c r="AK13" s="29"/>
    </row>
    <row r="14" spans="1:37" ht="27" customHeight="1">
      <c r="A14" s="17"/>
      <c r="B14" s="17"/>
      <c r="C14" s="17"/>
      <c r="D14" s="17"/>
      <c r="E14" s="17"/>
      <c r="F14" s="17"/>
      <c r="G14" s="17"/>
      <c r="H14" s="17"/>
      <c r="I14" s="429" t="s">
        <v>282</v>
      </c>
      <c r="J14" s="429"/>
      <c r="K14" s="429"/>
      <c r="L14" s="429"/>
      <c r="M14" s="465">
        <f>様式１０号!M14</f>
        <v>0</v>
      </c>
      <c r="N14" s="465"/>
      <c r="O14" s="465"/>
      <c r="P14" s="465"/>
      <c r="Q14" s="465"/>
      <c r="R14" s="465"/>
      <c r="S14" s="465"/>
      <c r="T14" s="465"/>
      <c r="U14" s="465"/>
      <c r="V14" s="465"/>
      <c r="W14" s="465"/>
      <c r="X14" s="465"/>
      <c r="Y14" s="32"/>
      <c r="Z14" s="16"/>
      <c r="AA14" s="17"/>
      <c r="AB14" s="17"/>
      <c r="AC14" s="17"/>
      <c r="AD14" s="29"/>
      <c r="AE14" s="29"/>
      <c r="AF14" s="29"/>
      <c r="AG14" s="29"/>
      <c r="AH14" s="29"/>
      <c r="AI14" s="29"/>
      <c r="AJ14" s="29"/>
      <c r="AK14" s="29"/>
    </row>
    <row r="15" spans="1:37" ht="15.75" customHeight="1">
      <c r="A15" s="17"/>
      <c r="B15" s="17"/>
      <c r="C15" s="17"/>
      <c r="D15" s="17"/>
      <c r="E15" s="17"/>
      <c r="F15" s="17"/>
      <c r="G15" s="17"/>
      <c r="H15" s="17"/>
      <c r="I15" s="432" t="s">
        <v>404</v>
      </c>
      <c r="J15" s="432"/>
      <c r="K15" s="432"/>
      <c r="L15" s="432"/>
      <c r="M15" s="432"/>
      <c r="N15" s="432"/>
      <c r="O15" s="432"/>
      <c r="P15" s="432"/>
      <c r="Q15" s="432"/>
      <c r="R15" s="432"/>
      <c r="S15" s="432"/>
      <c r="T15" s="432"/>
      <c r="U15" s="432"/>
      <c r="V15" s="432"/>
      <c r="W15" s="432"/>
      <c r="X15" s="432"/>
      <c r="Y15" s="32"/>
      <c r="Z15" s="16"/>
      <c r="AA15" s="17"/>
      <c r="AB15" s="17"/>
      <c r="AC15" s="17"/>
      <c r="AD15" s="29"/>
      <c r="AE15" s="29"/>
      <c r="AF15" s="29"/>
      <c r="AG15" s="29"/>
      <c r="AH15" s="29"/>
      <c r="AI15" s="29"/>
      <c r="AJ15" s="29"/>
      <c r="AK15" s="29"/>
    </row>
    <row r="16" spans="1:37" ht="24" customHeight="1">
      <c r="A16" s="17"/>
      <c r="B16" s="17"/>
      <c r="C16" s="17"/>
      <c r="D16" s="17"/>
      <c r="E16" s="17"/>
      <c r="F16" s="17"/>
      <c r="G16" s="17"/>
      <c r="H16" s="17"/>
      <c r="I16" s="468" t="s">
        <v>283</v>
      </c>
      <c r="J16" s="468"/>
      <c r="K16" s="468"/>
      <c r="L16" s="468"/>
      <c r="M16" s="465">
        <f>様式１０号!M16</f>
        <v>0</v>
      </c>
      <c r="N16" s="465"/>
      <c r="O16" s="465"/>
      <c r="P16" s="465"/>
      <c r="Q16" s="465"/>
      <c r="R16" s="465"/>
      <c r="S16" s="465"/>
      <c r="T16" s="465"/>
      <c r="U16" s="465"/>
      <c r="V16" s="465"/>
      <c r="W16" s="465"/>
      <c r="X16" s="465"/>
      <c r="Y16" s="17"/>
      <c r="Z16" s="16"/>
      <c r="AA16" s="17"/>
      <c r="AB16" s="17"/>
      <c r="AC16" s="17"/>
      <c r="AD16" s="29"/>
      <c r="AE16" s="29"/>
      <c r="AF16" s="29"/>
      <c r="AG16" s="29"/>
      <c r="AH16" s="29"/>
      <c r="AI16" s="29"/>
      <c r="AJ16" s="29"/>
      <c r="AK16" s="29"/>
    </row>
    <row r="17" spans="1:37" ht="17.25" customHeight="1">
      <c r="A17" s="17"/>
      <c r="B17" s="17"/>
      <c r="C17" s="17"/>
      <c r="D17" s="17"/>
      <c r="E17" s="17"/>
      <c r="F17" s="17"/>
      <c r="G17" s="17"/>
      <c r="H17" s="17"/>
      <c r="I17" s="17"/>
      <c r="J17" s="17"/>
      <c r="K17" s="17"/>
      <c r="L17" s="17"/>
      <c r="M17" s="17"/>
      <c r="N17" s="17"/>
      <c r="O17" s="17"/>
      <c r="P17" s="17"/>
      <c r="Q17" s="17"/>
      <c r="R17" s="17"/>
      <c r="S17" s="17"/>
      <c r="T17" s="17"/>
      <c r="U17" s="17"/>
      <c r="V17" s="17"/>
      <c r="W17" s="17"/>
      <c r="X17" s="17"/>
      <c r="Y17" s="17"/>
      <c r="Z17" s="16"/>
      <c r="AA17" s="17"/>
      <c r="AB17" s="17"/>
      <c r="AD17" s="29"/>
      <c r="AE17" s="29"/>
      <c r="AF17" s="29"/>
      <c r="AG17" s="29"/>
      <c r="AH17" s="29"/>
      <c r="AI17" s="29"/>
      <c r="AJ17" s="29"/>
      <c r="AK17" s="29"/>
    </row>
    <row r="18" spans="1:37" ht="18" customHeight="1">
      <c r="A18" s="405" t="s">
        <v>345</v>
      </c>
      <c r="B18" s="405"/>
      <c r="C18" s="405"/>
      <c r="D18" s="405"/>
      <c r="E18" s="405"/>
      <c r="F18" s="405"/>
      <c r="G18" s="405"/>
      <c r="H18" s="405"/>
      <c r="I18" s="405"/>
      <c r="J18" s="405"/>
      <c r="K18" s="405"/>
      <c r="L18" s="405"/>
      <c r="M18" s="405"/>
      <c r="N18" s="405"/>
      <c r="O18" s="405"/>
      <c r="P18" s="405"/>
      <c r="Q18" s="405"/>
      <c r="R18" s="405"/>
      <c r="S18" s="405"/>
      <c r="T18" s="405"/>
      <c r="U18" s="405"/>
      <c r="V18" s="405"/>
      <c r="W18" s="405"/>
      <c r="X18" s="405"/>
      <c r="Y18" s="17"/>
      <c r="Z18" s="16"/>
      <c r="AA18" s="17"/>
      <c r="AB18" s="17"/>
      <c r="AC18" s="17"/>
      <c r="AD18" s="29"/>
      <c r="AE18" s="29"/>
      <c r="AF18" s="29"/>
      <c r="AG18" s="29"/>
      <c r="AH18" s="29"/>
      <c r="AI18" s="29"/>
      <c r="AJ18" s="29"/>
      <c r="AK18" s="29"/>
    </row>
    <row r="19" spans="1:37" ht="16.5" customHeight="1">
      <c r="A19" s="405" t="s">
        <v>346</v>
      </c>
      <c r="B19" s="405"/>
      <c r="C19" s="405"/>
      <c r="D19" s="405"/>
      <c r="E19" s="405"/>
      <c r="F19" s="405"/>
      <c r="G19" s="405"/>
      <c r="H19" s="405"/>
      <c r="I19" s="405"/>
      <c r="J19" s="405"/>
      <c r="K19" s="405"/>
      <c r="L19" s="405"/>
      <c r="M19" s="405"/>
      <c r="N19" s="405"/>
      <c r="O19" s="17"/>
      <c r="P19" s="17"/>
      <c r="Q19" s="17"/>
      <c r="R19" s="17"/>
      <c r="S19" s="17"/>
      <c r="T19" s="17"/>
      <c r="U19" s="17"/>
      <c r="V19" s="17"/>
      <c r="W19" s="17"/>
      <c r="X19" s="17"/>
      <c r="Y19" s="17"/>
      <c r="Z19" s="22"/>
      <c r="AA19" s="23"/>
      <c r="AB19" s="23"/>
      <c r="AC19" s="17"/>
      <c r="AD19" s="29"/>
      <c r="AE19" s="29"/>
      <c r="AF19" s="29"/>
      <c r="AG19" s="29"/>
      <c r="AH19" s="29"/>
      <c r="AI19" s="29"/>
      <c r="AJ19" s="29"/>
      <c r="AK19" s="29"/>
    </row>
    <row r="20" spans="1:37" ht="18.75" customHeight="1">
      <c r="A20" s="31"/>
      <c r="B20" s="31"/>
      <c r="C20" s="31"/>
      <c r="D20" s="31"/>
      <c r="E20" s="31"/>
      <c r="F20" s="31"/>
      <c r="G20" s="31"/>
      <c r="H20" s="31"/>
      <c r="I20" s="17"/>
      <c r="J20" s="17"/>
      <c r="K20" s="17"/>
      <c r="L20" s="17"/>
      <c r="M20" s="17"/>
      <c r="N20" s="17"/>
      <c r="O20" s="17"/>
      <c r="P20" s="17"/>
      <c r="Q20" s="17"/>
      <c r="R20" s="17"/>
      <c r="S20" s="17"/>
      <c r="T20" s="17"/>
      <c r="U20" s="17"/>
      <c r="V20" s="17"/>
      <c r="W20" s="17"/>
      <c r="X20" s="17"/>
      <c r="Y20" s="201"/>
      <c r="Z20" s="22"/>
      <c r="AA20" s="23"/>
      <c r="AB20" s="23"/>
      <c r="AC20" s="17"/>
      <c r="AD20" s="29"/>
      <c r="AE20" s="29"/>
      <c r="AF20" s="29"/>
      <c r="AG20" s="29"/>
      <c r="AH20" s="29"/>
      <c r="AI20" s="29"/>
      <c r="AJ20" s="29"/>
      <c r="AK20" s="29"/>
    </row>
    <row r="21" spans="1:37" ht="63" customHeight="1">
      <c r="A21" s="210"/>
      <c r="B21" s="469" t="s">
        <v>432</v>
      </c>
      <c r="C21" s="469"/>
      <c r="D21" s="469"/>
      <c r="E21" s="469"/>
      <c r="F21" s="470" t="s">
        <v>433</v>
      </c>
      <c r="G21" s="470"/>
      <c r="H21" s="470"/>
      <c r="I21" s="470"/>
      <c r="J21" s="470"/>
      <c r="K21" s="470"/>
      <c r="L21" s="470"/>
      <c r="M21" s="469" t="s">
        <v>347</v>
      </c>
      <c r="N21" s="469"/>
      <c r="O21" s="469"/>
      <c r="P21" s="469"/>
      <c r="Q21" s="469"/>
      <c r="R21" s="469"/>
      <c r="S21" s="469"/>
      <c r="T21" s="469" t="s">
        <v>434</v>
      </c>
      <c r="U21" s="469"/>
      <c r="V21" s="469"/>
      <c r="W21" s="469"/>
      <c r="X21" s="469"/>
      <c r="Y21" s="201"/>
      <c r="Z21" s="18"/>
      <c r="AA21" s="17"/>
      <c r="AB21" s="23"/>
      <c r="AC21" s="23"/>
      <c r="AD21" s="29"/>
      <c r="AE21" s="29"/>
      <c r="AF21" s="29"/>
      <c r="AG21" s="29"/>
      <c r="AH21" s="29"/>
      <c r="AI21" s="29"/>
      <c r="AJ21" s="29"/>
      <c r="AK21" s="29"/>
    </row>
    <row r="22" spans="1:37" ht="63" customHeight="1">
      <c r="A22" s="211" t="s">
        <v>348</v>
      </c>
      <c r="B22" s="471"/>
      <c r="C22" s="471"/>
      <c r="D22" s="471"/>
      <c r="E22" s="471"/>
      <c r="F22" s="471"/>
      <c r="G22" s="471"/>
      <c r="H22" s="471"/>
      <c r="I22" s="471"/>
      <c r="J22" s="471"/>
      <c r="K22" s="471"/>
      <c r="L22" s="471"/>
      <c r="M22" s="471"/>
      <c r="N22" s="471"/>
      <c r="O22" s="471"/>
      <c r="P22" s="471"/>
      <c r="Q22" s="471"/>
      <c r="R22" s="471"/>
      <c r="S22" s="471"/>
      <c r="T22" s="471" t="s">
        <v>387</v>
      </c>
      <c r="U22" s="471"/>
      <c r="V22" s="471"/>
      <c r="W22" s="471"/>
      <c r="X22" s="471"/>
      <c r="Y22" s="17"/>
      <c r="Z22" s="16"/>
      <c r="AA22" s="17"/>
      <c r="AB22" s="17"/>
      <c r="AC22" s="17"/>
      <c r="AD22" s="29"/>
      <c r="AE22" s="29"/>
      <c r="AF22" s="29"/>
      <c r="AG22" s="29"/>
      <c r="AH22" s="29"/>
      <c r="AI22" s="29"/>
      <c r="AJ22" s="29"/>
      <c r="AK22" s="29"/>
    </row>
    <row r="23" spans="1:37" ht="63" customHeight="1">
      <c r="A23" s="211" t="s">
        <v>349</v>
      </c>
      <c r="B23" s="471"/>
      <c r="C23" s="471"/>
      <c r="D23" s="471"/>
      <c r="E23" s="471"/>
      <c r="F23" s="471"/>
      <c r="G23" s="471"/>
      <c r="H23" s="471"/>
      <c r="I23" s="471"/>
      <c r="J23" s="471"/>
      <c r="K23" s="471"/>
      <c r="L23" s="471"/>
      <c r="M23" s="471"/>
      <c r="N23" s="471"/>
      <c r="O23" s="471"/>
      <c r="P23" s="471"/>
      <c r="Q23" s="471"/>
      <c r="R23" s="471"/>
      <c r="S23" s="471"/>
      <c r="T23" s="471" t="s">
        <v>387</v>
      </c>
      <c r="U23" s="471"/>
      <c r="V23" s="471"/>
      <c r="W23" s="471"/>
      <c r="X23" s="471"/>
      <c r="Y23" s="17"/>
      <c r="Z23" s="16"/>
      <c r="AA23" s="17"/>
      <c r="AB23" s="17"/>
      <c r="AC23" s="17"/>
      <c r="AD23" s="17"/>
      <c r="AE23" s="17"/>
      <c r="AF23" s="17"/>
      <c r="AG23" s="17"/>
      <c r="AH23" s="17"/>
      <c r="AI23" s="17"/>
      <c r="AJ23" s="17"/>
      <c r="AK23" s="17"/>
    </row>
    <row r="24" spans="1:37" ht="45" customHeight="1">
      <c r="A24" s="212"/>
      <c r="B24" s="17"/>
      <c r="C24" s="205"/>
      <c r="D24" s="205"/>
      <c r="E24" s="205"/>
      <c r="F24" s="205"/>
      <c r="G24" s="205"/>
      <c r="H24" s="201"/>
      <c r="I24" s="213"/>
      <c r="J24" s="213"/>
      <c r="K24" s="213"/>
      <c r="L24" s="213"/>
      <c r="M24" s="213"/>
      <c r="N24" s="213"/>
      <c r="O24" s="29"/>
      <c r="P24" s="29"/>
      <c r="Q24" s="17"/>
      <c r="R24" s="29"/>
      <c r="S24" s="29"/>
      <c r="T24" s="29"/>
      <c r="U24" s="29"/>
      <c r="V24" s="29"/>
      <c r="W24" s="29"/>
      <c r="X24" s="29"/>
      <c r="Y24" s="17"/>
      <c r="Z24" s="16"/>
      <c r="AA24" s="17"/>
      <c r="AB24" s="17"/>
      <c r="AC24" s="17"/>
      <c r="AD24" s="17"/>
      <c r="AE24" s="17"/>
      <c r="AF24" s="17"/>
      <c r="AG24" s="17"/>
      <c r="AH24" s="17"/>
      <c r="AI24" s="17"/>
      <c r="AJ24" s="17"/>
      <c r="AK24" s="17"/>
    </row>
    <row r="25" spans="1:37" ht="45" customHeight="1">
      <c r="A25" s="212"/>
      <c r="B25" s="201"/>
      <c r="C25" s="206"/>
      <c r="D25" s="206"/>
      <c r="E25" s="206"/>
      <c r="F25" s="206"/>
      <c r="G25" s="206"/>
      <c r="H25" s="201"/>
      <c r="I25" s="17"/>
      <c r="J25" s="184"/>
      <c r="K25" s="184"/>
      <c r="L25" s="184"/>
      <c r="M25" s="184"/>
      <c r="N25" s="201"/>
      <c r="O25" s="184"/>
      <c r="P25" s="184"/>
      <c r="Q25" s="201"/>
      <c r="R25" s="184"/>
      <c r="S25" s="184"/>
      <c r="T25" s="201"/>
      <c r="U25" s="201"/>
      <c r="V25" s="201"/>
      <c r="W25" s="201"/>
      <c r="X25" s="201"/>
      <c r="Y25" s="201"/>
      <c r="Z25" s="16"/>
      <c r="AA25" s="17"/>
      <c r="AB25" s="17"/>
      <c r="AC25" s="17"/>
      <c r="AD25" s="17"/>
      <c r="AE25" s="17"/>
      <c r="AF25" s="17"/>
      <c r="AG25" s="17"/>
      <c r="AH25" s="17"/>
      <c r="AI25" s="17"/>
      <c r="AJ25" s="17"/>
      <c r="AK25" s="17"/>
    </row>
    <row r="26" spans="1:37" ht="45" customHeight="1">
      <c r="A26" s="212"/>
      <c r="B26" s="214"/>
      <c r="C26" s="215"/>
      <c r="D26" s="215"/>
      <c r="E26" s="215"/>
      <c r="F26" s="215"/>
      <c r="G26" s="215"/>
      <c r="H26" s="214"/>
      <c r="I26" s="216"/>
      <c r="J26" s="214"/>
      <c r="K26" s="214"/>
      <c r="L26" s="214"/>
      <c r="M26" s="214"/>
      <c r="N26" s="214"/>
      <c r="O26" s="214"/>
      <c r="P26" s="214"/>
      <c r="Q26" s="214"/>
      <c r="R26" s="214"/>
      <c r="S26" s="214"/>
      <c r="T26" s="214"/>
      <c r="U26" s="214"/>
      <c r="V26" s="214"/>
      <c r="W26" s="214"/>
      <c r="X26" s="214"/>
      <c r="Y26" s="214"/>
      <c r="Z26" s="16"/>
      <c r="AA26" s="17"/>
      <c r="AB26" s="17"/>
      <c r="AC26" s="17"/>
      <c r="AD26" s="17"/>
      <c r="AE26" s="17"/>
      <c r="AF26" s="17"/>
      <c r="AG26" s="17"/>
      <c r="AH26" s="17"/>
      <c r="AI26" s="17"/>
      <c r="AJ26" s="17"/>
      <c r="AK26" s="17"/>
    </row>
    <row r="27" spans="1:37" ht="25.5" customHeight="1">
      <c r="A27" s="184"/>
      <c r="B27" s="206"/>
      <c r="C27" s="206"/>
      <c r="D27" s="206"/>
      <c r="E27" s="206"/>
      <c r="F27" s="206"/>
      <c r="G27" s="206"/>
      <c r="H27" s="2"/>
      <c r="I27" s="31"/>
      <c r="J27" s="31"/>
      <c r="K27" s="31"/>
      <c r="L27" s="31"/>
      <c r="M27" s="217"/>
      <c r="N27" s="217"/>
      <c r="O27" s="217"/>
      <c r="P27" s="217"/>
      <c r="Q27" s="217"/>
      <c r="R27" s="217"/>
      <c r="S27" s="217"/>
      <c r="T27" s="217"/>
      <c r="U27" s="217"/>
      <c r="V27" s="217"/>
      <c r="W27" s="217"/>
      <c r="X27" s="217"/>
      <c r="Y27" s="217"/>
      <c r="Z27" s="16"/>
      <c r="AA27" s="17"/>
      <c r="AB27" s="17"/>
      <c r="AC27" s="17"/>
      <c r="AD27" s="17"/>
      <c r="AE27" s="17"/>
      <c r="AF27" s="17"/>
      <c r="AG27" s="17"/>
      <c r="AH27" s="17"/>
      <c r="AI27" s="17"/>
      <c r="AJ27" s="17"/>
      <c r="AK27" s="17"/>
    </row>
    <row r="28" spans="1:37" ht="25.5" customHeight="1">
      <c r="A28" s="184"/>
      <c r="B28" s="206"/>
      <c r="C28" s="206"/>
      <c r="D28" s="206"/>
      <c r="E28" s="206"/>
      <c r="F28" s="206"/>
      <c r="G28" s="206"/>
      <c r="H28" s="2"/>
      <c r="I28" s="31"/>
      <c r="J28" s="31"/>
      <c r="K28" s="31"/>
      <c r="L28" s="31"/>
      <c r="M28" s="217"/>
      <c r="N28" s="217"/>
      <c r="O28" s="217"/>
      <c r="P28" s="217"/>
      <c r="Q28" s="217"/>
      <c r="R28" s="217"/>
      <c r="S28" s="217"/>
      <c r="T28" s="217"/>
      <c r="U28" s="217"/>
      <c r="V28" s="217"/>
      <c r="W28" s="217"/>
      <c r="X28" s="217"/>
      <c r="Y28" s="217"/>
      <c r="Z28" s="16"/>
      <c r="AA28" s="17"/>
      <c r="AB28" s="17"/>
      <c r="AC28" s="17"/>
      <c r="AD28" s="17"/>
      <c r="AE28" s="17"/>
      <c r="AF28" s="17"/>
      <c r="AG28" s="17"/>
      <c r="AH28" s="17"/>
      <c r="AI28" s="17"/>
      <c r="AJ28" s="17"/>
      <c r="AK28" s="17"/>
    </row>
    <row r="29" spans="1:37" ht="25.5" customHeight="1">
      <c r="A29" s="184"/>
      <c r="B29" s="206"/>
      <c r="C29" s="206"/>
      <c r="D29" s="206"/>
      <c r="E29" s="206"/>
      <c r="F29" s="206"/>
      <c r="G29" s="206"/>
      <c r="H29" s="2"/>
      <c r="I29" s="31"/>
      <c r="J29" s="31"/>
      <c r="K29" s="31"/>
      <c r="L29" s="31"/>
      <c r="M29" s="217"/>
      <c r="N29" s="217"/>
      <c r="O29" s="217"/>
      <c r="P29" s="217"/>
      <c r="Q29" s="217"/>
      <c r="R29" s="217"/>
      <c r="S29" s="217"/>
      <c r="T29" s="217"/>
      <c r="U29" s="217"/>
      <c r="V29" s="217"/>
      <c r="W29" s="217"/>
      <c r="X29" s="217"/>
      <c r="Y29" s="217"/>
      <c r="Z29" s="16"/>
      <c r="AA29" s="17"/>
      <c r="AB29" s="17"/>
      <c r="AC29" s="17"/>
      <c r="AD29" s="17"/>
      <c r="AE29" s="17"/>
      <c r="AF29" s="17"/>
      <c r="AG29" s="17"/>
      <c r="AH29" s="17"/>
      <c r="AI29" s="17"/>
      <c r="AJ29" s="17"/>
      <c r="AK29" s="17"/>
    </row>
    <row r="30" spans="1:37" ht="25.5" customHeight="1">
      <c r="A30" s="184"/>
      <c r="B30" s="206"/>
      <c r="C30" s="206"/>
      <c r="D30" s="206"/>
      <c r="E30" s="206"/>
      <c r="F30" s="206"/>
      <c r="G30" s="206"/>
      <c r="H30" s="2"/>
      <c r="I30" s="31"/>
      <c r="J30" s="31"/>
      <c r="K30" s="31"/>
      <c r="L30" s="31"/>
      <c r="M30" s="217"/>
      <c r="N30" s="217"/>
      <c r="O30" s="217"/>
      <c r="P30" s="217"/>
      <c r="Q30" s="217"/>
      <c r="R30" s="217"/>
      <c r="S30" s="217"/>
      <c r="T30" s="217"/>
      <c r="U30" s="217"/>
      <c r="V30" s="217"/>
      <c r="W30" s="217"/>
      <c r="X30" s="217"/>
      <c r="Y30" s="217"/>
      <c r="Z30" s="16"/>
      <c r="AA30" s="17"/>
      <c r="AB30" s="17"/>
      <c r="AC30" s="17"/>
      <c r="AD30" s="17"/>
      <c r="AE30" s="17"/>
      <c r="AF30" s="17"/>
      <c r="AG30" s="17"/>
      <c r="AH30" s="17"/>
      <c r="AI30" s="17"/>
      <c r="AJ30" s="17"/>
      <c r="AK30" s="17"/>
    </row>
    <row r="31" spans="1:37" ht="25.5" customHeight="1">
      <c r="A31" s="184"/>
      <c r="B31" s="206"/>
      <c r="C31" s="206"/>
      <c r="D31" s="206"/>
      <c r="E31" s="206"/>
      <c r="F31" s="206"/>
      <c r="G31" s="206"/>
      <c r="H31" s="2"/>
      <c r="I31" s="31"/>
      <c r="J31" s="31"/>
      <c r="K31" s="31"/>
      <c r="L31" s="31"/>
      <c r="M31" s="217"/>
      <c r="N31" s="217"/>
      <c r="O31" s="217"/>
      <c r="P31" s="217"/>
      <c r="Q31" s="217"/>
      <c r="R31" s="217"/>
      <c r="S31" s="217"/>
      <c r="T31" s="217"/>
      <c r="U31" s="217"/>
      <c r="V31" s="217"/>
      <c r="W31" s="217"/>
      <c r="X31" s="217"/>
      <c r="Y31" s="217"/>
      <c r="Z31" s="16"/>
      <c r="AA31" s="17"/>
      <c r="AB31" s="17"/>
      <c r="AC31" s="17"/>
      <c r="AD31" s="17"/>
      <c r="AE31" s="17"/>
      <c r="AF31" s="17"/>
      <c r="AG31" s="17"/>
      <c r="AH31" s="17"/>
      <c r="AI31" s="17"/>
      <c r="AJ31" s="17"/>
      <c r="AK31" s="17"/>
    </row>
    <row r="32" spans="1:37" ht="40.5" customHeight="1">
      <c r="A32" s="17"/>
      <c r="B32" s="205"/>
      <c r="C32" s="205"/>
      <c r="D32" s="205"/>
      <c r="E32" s="205"/>
      <c r="F32" s="205"/>
      <c r="G32" s="205"/>
      <c r="H32" s="201"/>
      <c r="I32" s="17"/>
      <c r="J32" s="17"/>
      <c r="K32" s="17"/>
      <c r="L32" s="17"/>
      <c r="M32" s="17"/>
      <c r="N32" s="23"/>
      <c r="O32" s="23"/>
      <c r="P32" s="23"/>
      <c r="Q32" s="23"/>
      <c r="R32" s="23"/>
      <c r="S32" s="23"/>
      <c r="T32" s="23"/>
      <c r="U32" s="23"/>
      <c r="V32" s="201"/>
      <c r="W32" s="201"/>
      <c r="X32" s="201"/>
      <c r="Y32" s="201"/>
      <c r="Z32" s="19"/>
      <c r="AA32" s="17"/>
      <c r="AB32" s="17"/>
      <c r="AC32" s="17"/>
      <c r="AD32" s="17"/>
      <c r="AE32" s="17"/>
      <c r="AF32" s="17"/>
      <c r="AG32" s="17"/>
      <c r="AH32" s="17"/>
      <c r="AI32" s="17"/>
      <c r="AJ32" s="17"/>
      <c r="AK32" s="17"/>
    </row>
    <row r="33" spans="1:37" ht="22.5" customHeight="1">
      <c r="A33" s="218"/>
      <c r="B33" s="17"/>
      <c r="C33" s="17"/>
      <c r="D33" s="17"/>
      <c r="E33" s="17"/>
      <c r="F33" s="17"/>
      <c r="G33" s="17"/>
      <c r="H33" s="17"/>
      <c r="I33" s="17"/>
      <c r="J33" s="201"/>
      <c r="K33" s="201"/>
      <c r="L33" s="201"/>
      <c r="M33" s="201"/>
      <c r="N33" s="201"/>
      <c r="O33" s="201"/>
      <c r="P33" s="201"/>
      <c r="Q33" s="201"/>
      <c r="R33" s="201"/>
      <c r="S33" s="201"/>
      <c r="T33" s="201"/>
      <c r="U33" s="201"/>
      <c r="V33" s="201"/>
      <c r="W33" s="201"/>
      <c r="X33" s="201"/>
      <c r="Y33" s="201"/>
      <c r="Z33" s="19"/>
      <c r="AA33" s="17"/>
      <c r="AB33" s="17"/>
      <c r="AC33" s="17"/>
      <c r="AD33" s="17"/>
      <c r="AE33" s="17"/>
      <c r="AF33" s="17"/>
      <c r="AG33" s="17"/>
      <c r="AH33" s="17"/>
      <c r="AI33" s="17"/>
      <c r="AJ33" s="17"/>
      <c r="AK33" s="17"/>
    </row>
    <row r="34" spans="1:37" ht="22.5" customHeight="1">
      <c r="A34" s="31"/>
      <c r="B34" s="31"/>
      <c r="C34" s="31"/>
      <c r="D34" s="31"/>
      <c r="E34" s="31"/>
      <c r="F34" s="31"/>
      <c r="G34" s="31"/>
      <c r="H34" s="31"/>
      <c r="I34" s="201"/>
      <c r="J34" s="201"/>
      <c r="K34" s="201"/>
      <c r="L34" s="201"/>
      <c r="M34" s="201"/>
      <c r="N34" s="201"/>
      <c r="O34" s="201"/>
      <c r="P34" s="201"/>
      <c r="Q34" s="201"/>
      <c r="R34" s="201"/>
      <c r="S34" s="201"/>
      <c r="T34" s="201"/>
      <c r="U34" s="201"/>
      <c r="V34" s="201"/>
      <c r="W34" s="201"/>
      <c r="X34" s="201"/>
      <c r="Y34" s="201"/>
      <c r="Z34" s="16"/>
      <c r="AB34" s="17"/>
      <c r="AC34" s="17"/>
      <c r="AD34" s="17"/>
      <c r="AE34" s="17"/>
      <c r="AF34" s="17"/>
      <c r="AG34" s="17"/>
      <c r="AH34" s="17"/>
      <c r="AI34" s="17"/>
      <c r="AJ34" s="17"/>
      <c r="AK34" s="17"/>
    </row>
    <row r="35" spans="1:37" ht="22.5" customHeight="1">
      <c r="A35" s="31"/>
      <c r="B35" s="31"/>
      <c r="C35" s="31"/>
      <c r="D35" s="31"/>
      <c r="E35" s="31"/>
      <c r="F35" s="31"/>
      <c r="G35" s="31"/>
      <c r="H35" s="31"/>
      <c r="I35" s="201"/>
      <c r="J35" s="201"/>
      <c r="K35" s="201"/>
      <c r="L35" s="201"/>
      <c r="M35" s="201"/>
      <c r="N35" s="201"/>
      <c r="O35" s="201"/>
      <c r="P35" s="201"/>
      <c r="Q35" s="201"/>
      <c r="R35" s="201"/>
      <c r="S35" s="201"/>
      <c r="T35" s="201"/>
      <c r="U35" s="201"/>
      <c r="V35" s="201"/>
      <c r="W35" s="201"/>
      <c r="X35" s="201"/>
      <c r="Y35" s="201"/>
      <c r="Z35" s="16"/>
      <c r="AA35" s="17"/>
      <c r="AB35" s="17"/>
      <c r="AC35" s="17"/>
      <c r="AD35" s="17"/>
      <c r="AE35" s="17"/>
      <c r="AF35" s="17"/>
      <c r="AG35" s="17"/>
      <c r="AH35" s="17"/>
      <c r="AI35" s="17"/>
      <c r="AJ35" s="17"/>
      <c r="AK35" s="17"/>
    </row>
    <row r="36" spans="1:37" ht="16.5" customHeight="1">
      <c r="A36" s="26"/>
      <c r="B36" s="20"/>
      <c r="C36" s="207"/>
      <c r="D36" s="207"/>
      <c r="E36" s="207"/>
      <c r="F36" s="207"/>
      <c r="G36" s="207"/>
      <c r="H36" s="207"/>
      <c r="I36" s="207"/>
      <c r="J36" s="207"/>
      <c r="K36" s="207"/>
      <c r="L36" s="207"/>
      <c r="M36" s="207"/>
      <c r="N36" s="207"/>
      <c r="O36" s="207"/>
      <c r="P36" s="207"/>
      <c r="Q36" s="207"/>
      <c r="R36" s="207"/>
      <c r="S36" s="207"/>
      <c r="T36" s="207"/>
      <c r="U36" s="207"/>
      <c r="V36" s="207"/>
      <c r="W36" s="207"/>
      <c r="X36" s="207"/>
      <c r="Y36" s="207"/>
      <c r="Z36" s="20"/>
    </row>
    <row r="37" spans="1:37" ht="6.75" customHeight="1">
      <c r="A37" s="21"/>
      <c r="B37" s="20"/>
      <c r="C37" s="20"/>
      <c r="D37" s="20"/>
      <c r="E37" s="20"/>
      <c r="F37" s="20"/>
      <c r="G37" s="20"/>
      <c r="H37" s="20"/>
      <c r="I37" s="20"/>
      <c r="J37" s="20"/>
      <c r="K37" s="20"/>
      <c r="L37" s="20"/>
      <c r="M37" s="20"/>
      <c r="N37" s="20"/>
      <c r="O37" s="20"/>
      <c r="P37" s="20"/>
      <c r="Q37" s="20"/>
      <c r="R37" s="20"/>
      <c r="S37" s="20"/>
      <c r="T37" s="20"/>
      <c r="U37" s="20"/>
      <c r="V37" s="20"/>
      <c r="W37" s="20"/>
      <c r="X37" s="20"/>
      <c r="Y37" s="20"/>
      <c r="Z37" s="20"/>
    </row>
    <row r="38" spans="1:37" ht="6.75" customHeight="1">
      <c r="A38" s="21"/>
      <c r="B38" s="20"/>
      <c r="C38" s="20"/>
      <c r="D38" s="20"/>
      <c r="E38" s="20"/>
      <c r="F38" s="20"/>
      <c r="G38" s="20"/>
      <c r="H38" s="20"/>
      <c r="I38" s="20"/>
      <c r="J38" s="20"/>
      <c r="K38" s="20"/>
      <c r="L38" s="20"/>
      <c r="M38" s="20"/>
      <c r="N38" s="20"/>
      <c r="O38" s="20"/>
      <c r="P38" s="20"/>
      <c r="Q38" s="20"/>
      <c r="R38" s="20"/>
      <c r="S38" s="20"/>
      <c r="T38" s="20"/>
      <c r="U38" s="20"/>
      <c r="V38" s="20"/>
      <c r="W38" s="20"/>
      <c r="X38" s="20"/>
      <c r="Y38" s="20"/>
      <c r="Z38" s="20"/>
    </row>
    <row r="39" spans="1:37" ht="7.5" customHeight="1">
      <c r="A39" s="21"/>
      <c r="B39" s="20"/>
      <c r="C39" s="20"/>
      <c r="D39" s="20"/>
      <c r="E39" s="20"/>
      <c r="F39" s="20"/>
      <c r="G39" s="20"/>
      <c r="H39" s="20"/>
      <c r="I39" s="20"/>
      <c r="J39" s="20"/>
      <c r="K39" s="20"/>
      <c r="L39" s="20"/>
      <c r="M39" s="20"/>
      <c r="N39" s="20"/>
      <c r="O39" s="20"/>
      <c r="P39" s="20"/>
      <c r="Q39" s="20"/>
      <c r="R39" s="20"/>
      <c r="S39" s="20"/>
      <c r="T39" s="20"/>
      <c r="U39" s="20"/>
      <c r="V39" s="20"/>
      <c r="W39" s="20"/>
      <c r="X39" s="20"/>
      <c r="Y39" s="20"/>
      <c r="Z39" s="17"/>
    </row>
  </sheetData>
  <sheetProtection sheet="1" objects="1" scenarios="1" selectLockedCells="1"/>
  <mergeCells count="38">
    <mergeCell ref="T22:X22"/>
    <mergeCell ref="T23:X23"/>
    <mergeCell ref="B22:E22"/>
    <mergeCell ref="F22:L22"/>
    <mergeCell ref="M22:S22"/>
    <mergeCell ref="B23:E23"/>
    <mergeCell ref="F23:L23"/>
    <mergeCell ref="M23:S23"/>
    <mergeCell ref="I16:L16"/>
    <mergeCell ref="M16:X16"/>
    <mergeCell ref="A18:X18"/>
    <mergeCell ref="A19:N19"/>
    <mergeCell ref="B21:E21"/>
    <mergeCell ref="F21:L21"/>
    <mergeCell ref="M21:S21"/>
    <mergeCell ref="T21:X21"/>
    <mergeCell ref="I13:L13"/>
    <mergeCell ref="M13:X13"/>
    <mergeCell ref="I14:L14"/>
    <mergeCell ref="M14:X14"/>
    <mergeCell ref="I15:X15"/>
    <mergeCell ref="A7:F7"/>
    <mergeCell ref="AC7:AI7"/>
    <mergeCell ref="AJ7:AK8"/>
    <mergeCell ref="AC8:AI8"/>
    <mergeCell ref="M9:Q9"/>
    <mergeCell ref="AJ9:AK10"/>
    <mergeCell ref="I10:L11"/>
    <mergeCell ref="M10:X11"/>
    <mergeCell ref="AJ11:AK12"/>
    <mergeCell ref="I12:L12"/>
    <mergeCell ref="M12:X12"/>
    <mergeCell ref="E2:S2"/>
    <mergeCell ref="AC3:AF3"/>
    <mergeCell ref="AC4:AF4"/>
    <mergeCell ref="AC5:AF5"/>
    <mergeCell ref="AJ5:AK6"/>
    <mergeCell ref="AC6:AF6"/>
  </mergeCells>
  <phoneticPr fontId="2"/>
  <conditionalFormatting sqref="AA3:AA4">
    <cfRule type="expression" dxfId="1" priority="2" stopIfTrue="1">
      <formula>"a1=""変更"""</formula>
    </cfRule>
  </conditionalFormatting>
  <conditionalFormatting sqref="AA7">
    <cfRule type="expression" dxfId="0" priority="1" stopIfTrue="1">
      <formula>"a1=""変更"""</formula>
    </cfRule>
  </conditionalFormatting>
  <dataValidations count="11">
    <dataValidation type="list" allowBlank="1" showInputMessage="1" showErrorMessage="1" sqref="O32" xr:uid="{00000000-0002-0000-0200-000000000000}">
      <formula1>$AA$6:$AA$32</formula1>
    </dataValidation>
    <dataValidation type="list" allowBlank="1" showInputMessage="1" showErrorMessage="1" sqref="M32" xr:uid="{00000000-0002-0000-0200-000001000000}">
      <formula1>$AC$6:$AC$17</formula1>
    </dataValidation>
    <dataValidation type="list" allowBlank="1" showInputMessage="1" showErrorMessage="1" sqref="K32" xr:uid="{00000000-0002-0000-0200-000002000000}">
      <formula1>$AB$6:$AB$18</formula1>
    </dataValidation>
    <dataValidation imeMode="halfKatakana" allowBlank="1" showInputMessage="1" showErrorMessage="1" sqref="M12:X12" xr:uid="{00000000-0002-0000-0200-000003000000}"/>
    <dataValidation imeMode="off" allowBlank="1" showInputMessage="1" showErrorMessage="1" sqref="M9:Q9 M29:Y31" xr:uid="{00000000-0002-0000-0200-000004000000}"/>
    <dataValidation type="whole" allowBlank="1" showInputMessage="1" showErrorMessage="1" sqref="R5 W4 U4" xr:uid="{00000000-0002-0000-0200-000005000000}">
      <formula1>1</formula1>
      <formula2>99</formula2>
    </dataValidation>
    <dataValidation imeMode="hiragana" allowBlank="1" showInputMessage="1" showErrorMessage="1" sqref="I26:Y26" xr:uid="{00000000-0002-0000-0200-000006000000}"/>
    <dataValidation imeMode="on" allowBlank="1" showInputMessage="1" showErrorMessage="1" sqref="M10:X11 M13:X14 M27:Y28" xr:uid="{00000000-0002-0000-0200-000007000000}"/>
    <dataValidation type="whole" imeMode="off" allowBlank="1" showInputMessage="1" showErrorMessage="1" sqref="L25:M25" xr:uid="{00000000-0002-0000-0200-000008000000}">
      <formula1>1</formula1>
      <formula2>99</formula2>
    </dataValidation>
    <dataValidation type="whole" imeMode="off" allowBlank="1" showInputMessage="1" showErrorMessage="1" sqref="O25:P25" xr:uid="{00000000-0002-0000-0200-000009000000}">
      <formula1>1</formula1>
      <formula2>12</formula2>
    </dataValidation>
    <dataValidation type="whole" imeMode="off" allowBlank="1" showInputMessage="1" showErrorMessage="1" sqref="R25:S25" xr:uid="{00000000-0002-0000-0200-00000A000000}">
      <formula1>1</formula1>
      <formula2>31</formula2>
    </dataValidation>
  </dataValidations>
  <pageMargins left="0.7" right="0.7" top="0.75" bottom="0.75" header="0.3" footer="0.3"/>
  <pageSetup paperSize="9" scale="92"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P1016"/>
  <sheetViews>
    <sheetView zoomScaleNormal="100" zoomScaleSheetLayoutView="100" workbookViewId="0">
      <selection activeCell="G4" sqref="G4"/>
    </sheetView>
  </sheetViews>
  <sheetFormatPr defaultColWidth="9" defaultRowHeight="12"/>
  <cols>
    <col min="1" max="2" width="1.90625" style="1" customWidth="1"/>
    <col min="3" max="3" width="8.36328125" style="1" customWidth="1"/>
    <col min="4" max="4" width="6.453125" style="1" bestFit="1" customWidth="1"/>
    <col min="5" max="5" width="8.453125" style="1" customWidth="1"/>
    <col min="6" max="6" width="5.90625" style="1" customWidth="1"/>
    <col min="7" max="10" width="14.90625" style="1" customWidth="1"/>
    <col min="11" max="15" width="15.6328125" style="1" customWidth="1"/>
    <col min="16" max="16" width="15.453125" style="1" hidden="1" customWidth="1"/>
    <col min="17" max="16384" width="9" style="1"/>
  </cols>
  <sheetData>
    <row r="1" spans="1:15" ht="16.5" customHeight="1" thickBot="1">
      <c r="J1" s="96" t="s">
        <v>310</v>
      </c>
      <c r="O1" s="96" t="s">
        <v>310</v>
      </c>
    </row>
    <row r="2" spans="1:15" ht="18" customHeight="1">
      <c r="D2" s="512" t="s">
        <v>297</v>
      </c>
      <c r="E2" s="513"/>
      <c r="F2" s="243"/>
      <c r="G2" s="514">
        <f>様式１０号!M13</f>
        <v>0</v>
      </c>
      <c r="H2" s="514"/>
      <c r="I2" s="514"/>
      <c r="J2" s="515"/>
      <c r="K2" s="274"/>
      <c r="L2" s="274"/>
      <c r="M2" s="274"/>
      <c r="N2" s="482" t="str">
        <f>"【"&amp;別紙１!$G$2&amp;"】"</f>
        <v>【0】</v>
      </c>
      <c r="O2" s="482"/>
    </row>
    <row r="3" spans="1:15" ht="18" customHeight="1">
      <c r="A3" s="104"/>
      <c r="B3" s="104"/>
      <c r="C3" s="104"/>
      <c r="D3" s="510" t="s">
        <v>296</v>
      </c>
      <c r="E3" s="511"/>
      <c r="F3" s="242"/>
      <c r="G3" s="483" t="str">
        <f>様式１０号!I23</f>
        <v/>
      </c>
      <c r="H3" s="483"/>
      <c r="I3" s="483"/>
      <c r="J3" s="484"/>
      <c r="K3" s="274"/>
      <c r="L3" s="274"/>
      <c r="M3" s="274"/>
      <c r="N3" s="274"/>
      <c r="O3" s="274"/>
    </row>
    <row r="4" spans="1:15" ht="18" customHeight="1">
      <c r="A4" s="104"/>
      <c r="B4" s="104"/>
      <c r="C4" s="104"/>
      <c r="D4" s="516" t="s">
        <v>390</v>
      </c>
      <c r="E4" s="517"/>
      <c r="F4" s="245"/>
      <c r="G4" s="167"/>
      <c r="H4" s="246" t="s">
        <v>403</v>
      </c>
      <c r="I4" s="167"/>
      <c r="J4" s="171" t="s">
        <v>124</v>
      </c>
      <c r="K4" s="274"/>
      <c r="L4" s="274"/>
      <c r="M4" s="274"/>
      <c r="N4" s="274"/>
      <c r="O4" s="274"/>
    </row>
    <row r="5" spans="1:15" ht="18" customHeight="1" thickBot="1">
      <c r="A5" s="104"/>
      <c r="B5" s="104"/>
      <c r="C5" s="104"/>
      <c r="D5" s="525" t="s">
        <v>402</v>
      </c>
      <c r="E5" s="526"/>
      <c r="F5" s="526"/>
      <c r="G5" s="168" t="str">
        <f>様式１０号!I20</f>
        <v>令和７</v>
      </c>
      <c r="H5" s="169" t="s">
        <v>124</v>
      </c>
      <c r="I5" s="168"/>
      <c r="J5" s="170"/>
      <c r="K5" s="274"/>
      <c r="L5" s="274"/>
      <c r="M5" s="274"/>
      <c r="N5" s="274"/>
      <c r="O5" s="274"/>
    </row>
    <row r="6" spans="1:15" ht="14.25" customHeight="1">
      <c r="A6" s="104"/>
      <c r="B6" s="104"/>
      <c r="C6" s="104"/>
      <c r="E6" s="485"/>
      <c r="F6" s="485"/>
      <c r="G6" s="485"/>
      <c r="H6" s="485"/>
      <c r="I6" s="485"/>
      <c r="J6" s="179"/>
      <c r="K6" s="179"/>
      <c r="L6" s="179"/>
      <c r="M6" s="179"/>
      <c r="N6" s="179"/>
      <c r="O6" s="179"/>
    </row>
    <row r="7" spans="1:15" ht="21" customHeight="1" thickBot="1">
      <c r="A7" s="477" t="s">
        <v>115</v>
      </c>
      <c r="B7" s="477"/>
      <c r="C7" s="477"/>
      <c r="D7" s="477"/>
      <c r="E7" s="477"/>
      <c r="F7" s="477"/>
      <c r="G7" s="477"/>
      <c r="H7" s="518" t="s">
        <v>470</v>
      </c>
      <c r="I7" s="518"/>
      <c r="J7" s="15" t="s">
        <v>164</v>
      </c>
    </row>
    <row r="8" spans="1:15" ht="16.5" customHeight="1" thickBot="1">
      <c r="A8" s="474" t="s">
        <v>25</v>
      </c>
      <c r="B8" s="475"/>
      <c r="C8" s="476"/>
      <c r="D8" s="82"/>
      <c r="E8" s="498">
        <v>1</v>
      </c>
      <c r="F8" s="499"/>
      <c r="G8" s="83">
        <v>2</v>
      </c>
      <c r="H8" s="83">
        <v>3</v>
      </c>
      <c r="I8" s="83">
        <v>4</v>
      </c>
      <c r="J8" s="83">
        <v>5</v>
      </c>
      <c r="K8" s="84">
        <v>6</v>
      </c>
      <c r="L8" s="84">
        <v>7</v>
      </c>
      <c r="M8" s="83">
        <v>8</v>
      </c>
      <c r="N8" s="83">
        <v>9</v>
      </c>
      <c r="O8" s="85">
        <v>10</v>
      </c>
    </row>
    <row r="9" spans="1:15" s="137" customFormat="1" ht="39" customHeight="1">
      <c r="A9" s="495" t="s">
        <v>59</v>
      </c>
      <c r="B9" s="496"/>
      <c r="C9" s="497"/>
      <c r="D9" s="138"/>
      <c r="E9" s="478"/>
      <c r="F9" s="479"/>
      <c r="G9" s="139"/>
      <c r="H9" s="139"/>
      <c r="I9" s="139"/>
      <c r="J9" s="140"/>
      <c r="K9" s="140"/>
      <c r="L9" s="140"/>
      <c r="M9" s="140"/>
      <c r="N9" s="140"/>
      <c r="O9" s="140"/>
    </row>
    <row r="10" spans="1:15" ht="66" customHeight="1" thickBot="1">
      <c r="A10" s="492" t="s">
        <v>60</v>
      </c>
      <c r="B10" s="493"/>
      <c r="C10" s="494"/>
      <c r="D10" s="86"/>
      <c r="E10" s="480"/>
      <c r="F10" s="481"/>
      <c r="G10" s="202"/>
      <c r="H10" s="202"/>
      <c r="I10" s="202"/>
      <c r="J10" s="203"/>
      <c r="K10" s="203"/>
      <c r="L10" s="203"/>
      <c r="M10" s="203"/>
      <c r="N10" s="203"/>
      <c r="O10" s="203"/>
    </row>
    <row r="11" spans="1:15" ht="24" customHeight="1" thickBot="1">
      <c r="A11" s="500" t="s">
        <v>61</v>
      </c>
      <c r="B11" s="501"/>
      <c r="C11" s="296" t="s">
        <v>62</v>
      </c>
      <c r="D11" s="88" t="s">
        <v>77</v>
      </c>
      <c r="E11" s="502" t="s">
        <v>63</v>
      </c>
      <c r="F11" s="503"/>
      <c r="G11" s="89" t="s">
        <v>63</v>
      </c>
      <c r="H11" s="89" t="s">
        <v>63</v>
      </c>
      <c r="I11" s="89" t="s">
        <v>63</v>
      </c>
      <c r="J11" s="89" t="s">
        <v>63</v>
      </c>
      <c r="K11" s="89" t="s">
        <v>63</v>
      </c>
      <c r="L11" s="89" t="s">
        <v>63</v>
      </c>
      <c r="M11" s="89" t="s">
        <v>63</v>
      </c>
      <c r="N11" s="89" t="s">
        <v>63</v>
      </c>
      <c r="O11" s="89" t="s">
        <v>63</v>
      </c>
    </row>
    <row r="12" spans="1:15" ht="22.5" customHeight="1">
      <c r="A12" s="486" t="s">
        <v>458</v>
      </c>
      <c r="B12" s="487"/>
      <c r="C12" s="279" t="s">
        <v>65</v>
      </c>
      <c r="D12" s="297"/>
      <c r="E12" s="504"/>
      <c r="F12" s="505"/>
      <c r="G12" s="152"/>
      <c r="H12" s="152"/>
      <c r="I12" s="152"/>
      <c r="J12" s="152"/>
      <c r="K12" s="152"/>
      <c r="L12" s="152"/>
      <c r="M12" s="152"/>
      <c r="N12" s="152"/>
      <c r="O12" s="152"/>
    </row>
    <row r="13" spans="1:15" ht="22.5" customHeight="1">
      <c r="A13" s="488"/>
      <c r="B13" s="489"/>
      <c r="C13" s="278" t="s">
        <v>66</v>
      </c>
      <c r="D13" s="299"/>
      <c r="E13" s="506"/>
      <c r="F13" s="507"/>
      <c r="G13" s="153"/>
      <c r="H13" s="153"/>
      <c r="I13" s="153"/>
      <c r="J13" s="153"/>
      <c r="K13" s="154"/>
      <c r="L13" s="153"/>
      <c r="M13" s="153"/>
      <c r="N13" s="153"/>
      <c r="O13" s="153"/>
    </row>
    <row r="14" spans="1:15" ht="22.5" customHeight="1">
      <c r="A14" s="488"/>
      <c r="B14" s="489"/>
      <c r="C14" s="278" t="s">
        <v>67</v>
      </c>
      <c r="D14" s="299"/>
      <c r="E14" s="506"/>
      <c r="F14" s="507"/>
      <c r="G14" s="153"/>
      <c r="H14" s="153"/>
      <c r="I14" s="153"/>
      <c r="J14" s="153"/>
      <c r="K14" s="154"/>
      <c r="L14" s="153"/>
      <c r="M14" s="153"/>
      <c r="N14" s="153"/>
      <c r="O14" s="153"/>
    </row>
    <row r="15" spans="1:15" ht="22.5" customHeight="1" thickBot="1">
      <c r="A15" s="490"/>
      <c r="B15" s="491"/>
      <c r="C15" s="278" t="s">
        <v>68</v>
      </c>
      <c r="D15" s="298"/>
      <c r="E15" s="508"/>
      <c r="F15" s="509"/>
      <c r="G15" s="153"/>
      <c r="H15" s="153"/>
      <c r="I15" s="153"/>
      <c r="J15" s="153"/>
      <c r="K15" s="154"/>
      <c r="L15" s="153"/>
      <c r="M15" s="153"/>
      <c r="N15" s="153"/>
      <c r="O15" s="153"/>
    </row>
    <row r="16" spans="1:15" ht="22.5" customHeight="1">
      <c r="A16" s="486" t="s">
        <v>459</v>
      </c>
      <c r="B16" s="487"/>
      <c r="C16" s="279" t="s">
        <v>65</v>
      </c>
      <c r="D16" s="297"/>
      <c r="E16" s="504"/>
      <c r="F16" s="505"/>
      <c r="G16" s="152"/>
      <c r="H16" s="152"/>
      <c r="I16" s="152"/>
      <c r="J16" s="152"/>
      <c r="K16" s="152"/>
      <c r="L16" s="152"/>
      <c r="M16" s="152"/>
      <c r="N16" s="152"/>
      <c r="O16" s="152"/>
    </row>
    <row r="17" spans="1:15" ht="22.5" customHeight="1">
      <c r="A17" s="488"/>
      <c r="B17" s="489"/>
      <c r="C17" s="278" t="s">
        <v>66</v>
      </c>
      <c r="D17" s="299"/>
      <c r="E17" s="506"/>
      <c r="F17" s="507"/>
      <c r="G17" s="153"/>
      <c r="H17" s="153"/>
      <c r="I17" s="153"/>
      <c r="J17" s="153"/>
      <c r="K17" s="154"/>
      <c r="L17" s="153"/>
      <c r="M17" s="153"/>
      <c r="N17" s="153"/>
      <c r="O17" s="153"/>
    </row>
    <row r="18" spans="1:15" ht="22.5" customHeight="1">
      <c r="A18" s="488"/>
      <c r="B18" s="489"/>
      <c r="C18" s="278" t="s">
        <v>67</v>
      </c>
      <c r="D18" s="299"/>
      <c r="E18" s="506"/>
      <c r="F18" s="507"/>
      <c r="G18" s="153"/>
      <c r="H18" s="153"/>
      <c r="I18" s="153"/>
      <c r="J18" s="153"/>
      <c r="K18" s="154"/>
      <c r="L18" s="153"/>
      <c r="M18" s="153"/>
      <c r="N18" s="153"/>
      <c r="O18" s="153"/>
    </row>
    <row r="19" spans="1:15" ht="22.5" customHeight="1" thickBot="1">
      <c r="A19" s="490"/>
      <c r="B19" s="491"/>
      <c r="C19" s="278" t="s">
        <v>68</v>
      </c>
      <c r="D19" s="298"/>
      <c r="E19" s="508"/>
      <c r="F19" s="509"/>
      <c r="G19" s="153"/>
      <c r="H19" s="153"/>
      <c r="I19" s="153"/>
      <c r="J19" s="153"/>
      <c r="K19" s="154"/>
      <c r="L19" s="153"/>
      <c r="M19" s="153"/>
      <c r="N19" s="153"/>
      <c r="O19" s="153"/>
    </row>
    <row r="20" spans="1:15" ht="22.5" customHeight="1">
      <c r="A20" s="486" t="s">
        <v>460</v>
      </c>
      <c r="B20" s="487"/>
      <c r="C20" s="279" t="s">
        <v>65</v>
      </c>
      <c r="D20" s="297"/>
      <c r="E20" s="504"/>
      <c r="F20" s="505"/>
      <c r="G20" s="152"/>
      <c r="H20" s="152"/>
      <c r="I20" s="152"/>
      <c r="J20" s="152"/>
      <c r="K20" s="152"/>
      <c r="L20" s="152"/>
      <c r="M20" s="152"/>
      <c r="N20" s="152"/>
      <c r="O20" s="152"/>
    </row>
    <row r="21" spans="1:15" ht="22.5" customHeight="1">
      <c r="A21" s="488"/>
      <c r="B21" s="489"/>
      <c r="C21" s="278" t="s">
        <v>66</v>
      </c>
      <c r="D21" s="299"/>
      <c r="E21" s="506"/>
      <c r="F21" s="507"/>
      <c r="G21" s="153"/>
      <c r="H21" s="153"/>
      <c r="I21" s="153"/>
      <c r="J21" s="153"/>
      <c r="K21" s="154"/>
      <c r="L21" s="153"/>
      <c r="M21" s="153"/>
      <c r="N21" s="153"/>
      <c r="O21" s="153"/>
    </row>
    <row r="22" spans="1:15" ht="22.5" customHeight="1">
      <c r="A22" s="488"/>
      <c r="B22" s="489"/>
      <c r="C22" s="278" t="s">
        <v>67</v>
      </c>
      <c r="D22" s="299"/>
      <c r="E22" s="506"/>
      <c r="F22" s="507"/>
      <c r="G22" s="153"/>
      <c r="H22" s="153"/>
      <c r="I22" s="153"/>
      <c r="J22" s="153"/>
      <c r="K22" s="154"/>
      <c r="L22" s="153"/>
      <c r="M22" s="153"/>
      <c r="N22" s="153"/>
      <c r="O22" s="153"/>
    </row>
    <row r="23" spans="1:15" ht="22.5" customHeight="1" thickBot="1">
      <c r="A23" s="490"/>
      <c r="B23" s="491"/>
      <c r="C23" s="278" t="s">
        <v>68</v>
      </c>
      <c r="D23" s="298"/>
      <c r="E23" s="508"/>
      <c r="F23" s="509"/>
      <c r="G23" s="153"/>
      <c r="H23" s="153"/>
      <c r="I23" s="153"/>
      <c r="J23" s="153"/>
      <c r="K23" s="154"/>
      <c r="L23" s="153"/>
      <c r="M23" s="153"/>
      <c r="N23" s="153"/>
      <c r="O23" s="153"/>
    </row>
    <row r="24" spans="1:15" ht="22.5" customHeight="1">
      <c r="A24" s="486" t="s">
        <v>461</v>
      </c>
      <c r="B24" s="487"/>
      <c r="C24" s="279" t="s">
        <v>65</v>
      </c>
      <c r="D24" s="297"/>
      <c r="E24" s="504"/>
      <c r="F24" s="505"/>
      <c r="G24" s="152"/>
      <c r="H24" s="152"/>
      <c r="I24" s="152"/>
      <c r="J24" s="152"/>
      <c r="K24" s="152"/>
      <c r="L24" s="152"/>
      <c r="M24" s="152"/>
      <c r="N24" s="152"/>
      <c r="O24" s="152"/>
    </row>
    <row r="25" spans="1:15" ht="22.5" customHeight="1">
      <c r="A25" s="488"/>
      <c r="B25" s="489"/>
      <c r="C25" s="278" t="s">
        <v>66</v>
      </c>
      <c r="D25" s="299"/>
      <c r="E25" s="506"/>
      <c r="F25" s="507"/>
      <c r="G25" s="153"/>
      <c r="H25" s="153"/>
      <c r="I25" s="153"/>
      <c r="J25" s="153"/>
      <c r="K25" s="154"/>
      <c r="L25" s="153"/>
      <c r="M25" s="153"/>
      <c r="N25" s="153"/>
      <c r="O25" s="153"/>
    </row>
    <row r="26" spans="1:15" ht="22.5" customHeight="1">
      <c r="A26" s="488"/>
      <c r="B26" s="489"/>
      <c r="C26" s="278" t="s">
        <v>67</v>
      </c>
      <c r="D26" s="299"/>
      <c r="E26" s="506"/>
      <c r="F26" s="507"/>
      <c r="G26" s="153"/>
      <c r="H26" s="153"/>
      <c r="I26" s="153"/>
      <c r="J26" s="153"/>
      <c r="K26" s="154"/>
      <c r="L26" s="153"/>
      <c r="M26" s="153"/>
      <c r="N26" s="153"/>
      <c r="O26" s="153"/>
    </row>
    <row r="27" spans="1:15" ht="22.5" customHeight="1" thickBot="1">
      <c r="A27" s="490"/>
      <c r="B27" s="491"/>
      <c r="C27" s="278" t="s">
        <v>68</v>
      </c>
      <c r="D27" s="298"/>
      <c r="E27" s="508"/>
      <c r="F27" s="509"/>
      <c r="G27" s="153"/>
      <c r="H27" s="153"/>
      <c r="I27" s="153"/>
      <c r="J27" s="153"/>
      <c r="K27" s="154"/>
      <c r="L27" s="153"/>
      <c r="M27" s="153"/>
      <c r="N27" s="153"/>
      <c r="O27" s="153"/>
    </row>
    <row r="28" spans="1:15" ht="22.5" customHeight="1">
      <c r="A28" s="486" t="s">
        <v>462</v>
      </c>
      <c r="B28" s="487"/>
      <c r="C28" s="279" t="s">
        <v>65</v>
      </c>
      <c r="D28" s="297"/>
      <c r="E28" s="504"/>
      <c r="F28" s="505"/>
      <c r="G28" s="152"/>
      <c r="H28" s="152"/>
      <c r="I28" s="152"/>
      <c r="J28" s="152"/>
      <c r="K28" s="152"/>
      <c r="L28" s="152"/>
      <c r="M28" s="152"/>
      <c r="N28" s="152"/>
      <c r="O28" s="152"/>
    </row>
    <row r="29" spans="1:15" ht="22.5" customHeight="1">
      <c r="A29" s="488"/>
      <c r="B29" s="489"/>
      <c r="C29" s="278" t="s">
        <v>66</v>
      </c>
      <c r="D29" s="299"/>
      <c r="E29" s="506"/>
      <c r="F29" s="507"/>
      <c r="G29" s="153"/>
      <c r="H29" s="153"/>
      <c r="I29" s="153"/>
      <c r="J29" s="153"/>
      <c r="K29" s="154"/>
      <c r="L29" s="153"/>
      <c r="M29" s="153"/>
      <c r="N29" s="153"/>
      <c r="O29" s="153"/>
    </row>
    <row r="30" spans="1:15" ht="22.5" customHeight="1">
      <c r="A30" s="488"/>
      <c r="B30" s="489"/>
      <c r="C30" s="278" t="s">
        <v>67</v>
      </c>
      <c r="D30" s="299"/>
      <c r="E30" s="506"/>
      <c r="F30" s="507"/>
      <c r="G30" s="153"/>
      <c r="H30" s="153"/>
      <c r="I30" s="153"/>
      <c r="J30" s="153"/>
      <c r="K30" s="154"/>
      <c r="L30" s="153"/>
      <c r="M30" s="153"/>
      <c r="N30" s="153"/>
      <c r="O30" s="153"/>
    </row>
    <row r="31" spans="1:15" ht="22.5" customHeight="1" thickBot="1">
      <c r="A31" s="490"/>
      <c r="B31" s="491"/>
      <c r="C31" s="278" t="s">
        <v>68</v>
      </c>
      <c r="D31" s="298"/>
      <c r="E31" s="508"/>
      <c r="F31" s="509"/>
      <c r="G31" s="153"/>
      <c r="H31" s="153"/>
      <c r="I31" s="153"/>
      <c r="J31" s="153"/>
      <c r="K31" s="154"/>
      <c r="L31" s="153"/>
      <c r="M31" s="153"/>
      <c r="N31" s="153"/>
      <c r="O31" s="153"/>
    </row>
    <row r="32" spans="1:15" ht="22.5" customHeight="1" thickBot="1">
      <c r="A32" s="521" t="s">
        <v>170</v>
      </c>
      <c r="B32" s="522"/>
      <c r="C32" s="522"/>
      <c r="D32" s="151"/>
      <c r="E32" s="527"/>
      <c r="F32" s="528"/>
      <c r="G32" s="155"/>
      <c r="H32" s="155"/>
      <c r="I32" s="155"/>
      <c r="J32" s="155"/>
      <c r="K32" s="155"/>
      <c r="L32" s="155"/>
      <c r="M32" s="155"/>
      <c r="N32" s="155"/>
      <c r="O32" s="155"/>
    </row>
    <row r="33" spans="1:16" ht="27" customHeight="1" thickTop="1" thickBot="1">
      <c r="A33" s="519" t="s">
        <v>171</v>
      </c>
      <c r="B33" s="520"/>
      <c r="C33" s="520"/>
      <c r="D33" s="90" t="str">
        <f>IF(SUM(E33:O33)=0,"",SUM(E33:O33))</f>
        <v/>
      </c>
      <c r="E33" s="529" t="str">
        <f>IF(E$36=0,"",E36)</f>
        <v/>
      </c>
      <c r="F33" s="530"/>
      <c r="G33" s="91" t="str">
        <f t="shared" ref="G33:O33" si="0">IF(G$36=0,"",G36)</f>
        <v/>
      </c>
      <c r="H33" s="91" t="str">
        <f t="shared" si="0"/>
        <v/>
      </c>
      <c r="I33" s="91" t="str">
        <f t="shared" si="0"/>
        <v/>
      </c>
      <c r="J33" s="91" t="str">
        <f t="shared" si="0"/>
        <v/>
      </c>
      <c r="K33" s="91" t="str">
        <f t="shared" si="0"/>
        <v/>
      </c>
      <c r="L33" s="91" t="str">
        <f t="shared" si="0"/>
        <v/>
      </c>
      <c r="M33" s="91" t="str">
        <f t="shared" si="0"/>
        <v/>
      </c>
      <c r="N33" s="91" t="str">
        <f t="shared" si="0"/>
        <v/>
      </c>
      <c r="O33" s="91" t="str">
        <f t="shared" si="0"/>
        <v/>
      </c>
      <c r="P33" s="146">
        <f>SUM(E33:O33)</f>
        <v>0</v>
      </c>
    </row>
    <row r="34" spans="1:16" ht="27" customHeight="1" thickTop="1" thickBot="1">
      <c r="A34" s="519" t="s">
        <v>26</v>
      </c>
      <c r="B34" s="520"/>
      <c r="C34" s="520"/>
      <c r="D34" s="87" t="str">
        <f>IF(SUM(E34:O34)=0,"",SUM(E34:O34))</f>
        <v/>
      </c>
      <c r="E34" s="472"/>
      <c r="F34" s="473"/>
      <c r="G34" s="43"/>
      <c r="H34" s="43"/>
      <c r="I34" s="43"/>
      <c r="J34" s="44"/>
      <c r="K34" s="43"/>
      <c r="L34" s="43"/>
      <c r="M34" s="43"/>
      <c r="N34" s="43"/>
      <c r="O34" s="44"/>
      <c r="P34" s="146">
        <f>SUM(E34:O34)</f>
        <v>0</v>
      </c>
    </row>
    <row r="35" spans="1:16" ht="35.25" hidden="1" customHeight="1">
      <c r="B35" s="92"/>
      <c r="C35" s="161"/>
      <c r="D35" s="161"/>
    </row>
    <row r="36" spans="1:16" ht="35.25" hidden="1" customHeight="1">
      <c r="A36" s="531" t="s">
        <v>314</v>
      </c>
      <c r="B36" s="531"/>
      <c r="C36" s="531"/>
      <c r="D36" s="531"/>
      <c r="E36" s="523">
        <f>COUNTIF('別紙２－１'!$Z$18:$Z$67,E$8)</f>
        <v>0</v>
      </c>
      <c r="F36" s="524"/>
      <c r="G36" s="162">
        <f>COUNTIF('別紙２－１'!$Z$18:$Z$67,G$8)</f>
        <v>0</v>
      </c>
      <c r="H36" s="162">
        <f>COUNTIF('別紙２－１'!$Z$18:$Z$67,H$8)</f>
        <v>0</v>
      </c>
      <c r="I36" s="162">
        <f>COUNTIF('別紙２－１'!$Z$18:$Z$67,I$8)</f>
        <v>0</v>
      </c>
      <c r="J36" s="162">
        <f>COUNTIF('別紙２－１'!$Z$18:$Z$67,J$8)</f>
        <v>0</v>
      </c>
      <c r="K36" s="162">
        <f>COUNTIF('別紙２－１'!$Z$18:$Z$67,K$8)</f>
        <v>0</v>
      </c>
      <c r="L36" s="162">
        <f>COUNTIF('別紙２－１'!$Z$18:$Z$67,L$8)</f>
        <v>0</v>
      </c>
      <c r="M36" s="162">
        <f>COUNTIF('別紙２－１'!$Z$18:$Z$67,M$8)</f>
        <v>0</v>
      </c>
      <c r="N36" s="162">
        <f>COUNTIF('別紙２－１'!$Z$18:$Z$67,N$8)</f>
        <v>0</v>
      </c>
      <c r="O36" s="162">
        <f>COUNTIF('別紙２－１'!$Z$18:$Z$67,O$8)</f>
        <v>0</v>
      </c>
    </row>
    <row r="37" spans="1:16" ht="18.75" hidden="1" customHeight="1"/>
    <row r="38" spans="1:16" ht="21.75" hidden="1" customHeight="1">
      <c r="J38" s="1" t="s">
        <v>431</v>
      </c>
      <c r="K38" s="3" t="e">
        <f>VLOOKUP($G$4,和暦西暦,2,FALSE)</f>
        <v>#N/A</v>
      </c>
      <c r="L38" s="3" t="e">
        <f>K38+1</f>
        <v>#N/A</v>
      </c>
      <c r="M38" s="3" t="e">
        <f>L38+1</f>
        <v>#N/A</v>
      </c>
      <c r="N38" s="3" t="e">
        <f>M38+1</f>
        <v>#N/A</v>
      </c>
      <c r="O38" s="3" t="e">
        <f>N38+1</f>
        <v>#N/A</v>
      </c>
    </row>
    <row r="39" spans="1:16" ht="21.75" hidden="1" customHeight="1">
      <c r="J39" s="1" t="s">
        <v>430</v>
      </c>
      <c r="K39" s="3">
        <f>VLOOKUP($G$5,和暦西暦,2,FALSE)</f>
        <v>2025</v>
      </c>
      <c r="L39" s="3"/>
      <c r="M39" s="3"/>
      <c r="N39" s="3"/>
      <c r="O39" s="3"/>
    </row>
    <row r="40" spans="1:16" ht="13.5" customHeight="1"/>
    <row r="41" spans="1:16" ht="13.5" customHeight="1"/>
    <row r="42" spans="1:16" ht="13.5" customHeight="1"/>
    <row r="43" spans="1:16" ht="13.5" customHeight="1"/>
    <row r="44" spans="1:16" ht="13.5" customHeight="1"/>
    <row r="45" spans="1:16" ht="13.5" customHeight="1"/>
    <row r="46" spans="1:16" ht="13.5" customHeight="1"/>
    <row r="47" spans="1:16" ht="13.5" customHeight="1"/>
    <row r="48" spans="1:16"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row r="1016" ht="13.5" customHeight="1"/>
  </sheetData>
  <sheetProtection sheet="1" objects="1" scenarios="1" selectLockedCells="1"/>
  <mergeCells count="51">
    <mergeCell ref="E36:F36"/>
    <mergeCell ref="D5:F5"/>
    <mergeCell ref="E28:F28"/>
    <mergeCell ref="E29:F29"/>
    <mergeCell ref="E30:F30"/>
    <mergeCell ref="E31:F31"/>
    <mergeCell ref="E32:F32"/>
    <mergeCell ref="E33:F33"/>
    <mergeCell ref="E22:F22"/>
    <mergeCell ref="A36:D36"/>
    <mergeCell ref="A34:C34"/>
    <mergeCell ref="E13:F13"/>
    <mergeCell ref="E14:F14"/>
    <mergeCell ref="E15:F15"/>
    <mergeCell ref="E23:F23"/>
    <mergeCell ref="E20:F20"/>
    <mergeCell ref="H7:I7"/>
    <mergeCell ref="A20:B23"/>
    <mergeCell ref="A12:B15"/>
    <mergeCell ref="A33:C33"/>
    <mergeCell ref="A32:C32"/>
    <mergeCell ref="A28:B31"/>
    <mergeCell ref="E21:F21"/>
    <mergeCell ref="E24:F24"/>
    <mergeCell ref="E25:F25"/>
    <mergeCell ref="E26:F26"/>
    <mergeCell ref="E27:F27"/>
    <mergeCell ref="E16:F16"/>
    <mergeCell ref="E17:F17"/>
    <mergeCell ref="A24:B27"/>
    <mergeCell ref="N2:O2"/>
    <mergeCell ref="G3:J3"/>
    <mergeCell ref="E6:I6"/>
    <mergeCell ref="A16:B19"/>
    <mergeCell ref="A10:C10"/>
    <mergeCell ref="A9:C9"/>
    <mergeCell ref="E8:F8"/>
    <mergeCell ref="A11:B11"/>
    <mergeCell ref="E11:F11"/>
    <mergeCell ref="E12:F12"/>
    <mergeCell ref="E18:F18"/>
    <mergeCell ref="E19:F19"/>
    <mergeCell ref="D3:E3"/>
    <mergeCell ref="D2:E2"/>
    <mergeCell ref="G2:J2"/>
    <mergeCell ref="D4:E4"/>
    <mergeCell ref="E34:F34"/>
    <mergeCell ref="A8:C8"/>
    <mergeCell ref="A7:G7"/>
    <mergeCell ref="E9:F9"/>
    <mergeCell ref="E10:F10"/>
  </mergeCells>
  <phoneticPr fontId="2"/>
  <dataValidations count="3">
    <dataValidation imeMode="off" allowBlank="1" showInputMessage="1" showErrorMessage="1" sqref="H7" xr:uid="{00000000-0002-0000-0300-000000000000}"/>
    <dataValidation imeMode="hiragana" allowBlank="1" showInputMessage="1" showErrorMessage="1" sqref="E9:E10 G9:O10" xr:uid="{00000000-0002-0000-0300-000002000000}"/>
    <dataValidation type="list" allowBlank="1" showInputMessage="1" showErrorMessage="1" sqref="G4 I4" xr:uid="{00000000-0002-0000-0300-000003000000}">
      <formula1>和暦</formula1>
    </dataValidation>
  </dataValidations>
  <pageMargins left="0.70866141732283472" right="0.70866141732283472" top="0.74803149606299213" bottom="0.15748031496062992" header="0.31496062992125984" footer="0.31496062992125984"/>
  <pageSetup paperSize="9" scale="95" orientation="portrait" r:id="rId1"/>
  <headerFooter alignWithMargins="0"/>
  <colBreaks count="1" manualBreakCount="1">
    <brk id="10" max="1048575" man="1"/>
  </col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J151"/>
  <sheetViews>
    <sheetView zoomScaleNormal="100" zoomScaleSheetLayoutView="100" workbookViewId="0">
      <selection activeCell="B18" sqref="B18"/>
    </sheetView>
  </sheetViews>
  <sheetFormatPr defaultColWidth="9" defaultRowHeight="13"/>
  <cols>
    <col min="1" max="1" width="3.6328125" customWidth="1"/>
    <col min="2" max="2" width="2.90625" customWidth="1"/>
    <col min="3" max="3" width="4.90625" customWidth="1"/>
    <col min="4" max="4" width="4.1796875" customWidth="1"/>
    <col min="5" max="5" width="2.6328125" customWidth="1"/>
    <col min="6" max="6" width="4.1796875" customWidth="1"/>
    <col min="7" max="8" width="10.90625" customWidth="1"/>
    <col min="9" max="9" width="3.90625" style="2" customWidth="1"/>
    <col min="10" max="10" width="5.90625" customWidth="1"/>
    <col min="11" max="11" width="14" customWidth="1"/>
    <col min="12" max="12" width="5.36328125" customWidth="1"/>
    <col min="13" max="13" width="6.1796875" customWidth="1"/>
    <col min="14" max="14" width="6.6328125" customWidth="1"/>
    <col min="15" max="15" width="6.1796875" customWidth="1"/>
    <col min="16" max="17" width="4" customWidth="1"/>
    <col min="18" max="18" width="4.90625" customWidth="1"/>
    <col min="19" max="19" width="5.6328125" bestFit="1" customWidth="1"/>
    <col min="20" max="21" width="3.90625" customWidth="1"/>
    <col min="22" max="22" width="5.6328125" customWidth="1"/>
    <col min="23" max="24" width="4.6328125" customWidth="1"/>
    <col min="25" max="25" width="6.81640625" customWidth="1"/>
    <col min="26" max="26" width="7" hidden="1" customWidth="1"/>
    <col min="27" max="27" width="5.90625" hidden="1" customWidth="1"/>
    <col min="28" max="28" width="10.81640625" hidden="1" customWidth="1"/>
    <col min="29" max="29" width="8.1796875" hidden="1" customWidth="1"/>
    <col min="30" max="30" width="5" hidden="1" customWidth="1"/>
    <col min="31" max="31" width="4.90625" hidden="1" customWidth="1"/>
    <col min="32" max="32" width="18.1796875" hidden="1" customWidth="1"/>
    <col min="33" max="33" width="7.453125" hidden="1" customWidth="1"/>
    <col min="34" max="34" width="10.453125" hidden="1" customWidth="1"/>
    <col min="35" max="35" width="9.453125" hidden="1" customWidth="1"/>
    <col min="36" max="36" width="5" hidden="1" customWidth="1"/>
    <col min="37" max="39" width="9" customWidth="1"/>
  </cols>
  <sheetData>
    <row r="1" spans="1:36" ht="14">
      <c r="X1" s="105" t="s">
        <v>311</v>
      </c>
    </row>
    <row r="2" spans="1:36" ht="21.75" customHeight="1" thickBot="1">
      <c r="A2" s="183" t="s">
        <v>391</v>
      </c>
      <c r="H2" s="184"/>
      <c r="I2" s="62"/>
      <c r="J2" s="62"/>
      <c r="K2" s="185"/>
      <c r="L2" s="186"/>
      <c r="M2" s="186"/>
      <c r="P2" s="377" t="str">
        <f>"【"&amp;別紙１!$G$2&amp;"】"</f>
        <v>【0】</v>
      </c>
      <c r="Q2" s="377"/>
      <c r="R2" s="377"/>
      <c r="S2" s="377"/>
      <c r="T2" s="377"/>
      <c r="U2" s="377"/>
      <c r="V2" s="377"/>
      <c r="W2" s="377"/>
      <c r="X2" s="377"/>
      <c r="AH2" s="45"/>
    </row>
    <row r="3" spans="1:36" ht="29.25" customHeight="1" thickBot="1">
      <c r="H3" s="182" t="s">
        <v>1</v>
      </c>
      <c r="I3" s="368"/>
      <c r="J3" s="369"/>
      <c r="K3" s="187" t="s">
        <v>2</v>
      </c>
      <c r="L3" s="370" t="s">
        <v>0</v>
      </c>
      <c r="M3" s="371"/>
      <c r="O3" s="380" t="str">
        <f>IF(COUNTIF($V$18:$V$67,"エラー"),"エラーがあります。再確認してください。","")</f>
        <v/>
      </c>
      <c r="P3" s="380"/>
      <c r="Q3" s="380"/>
      <c r="R3" s="380"/>
      <c r="S3" s="380"/>
      <c r="T3" s="380"/>
      <c r="U3" s="380"/>
      <c r="V3" s="380"/>
      <c r="W3" s="380"/>
      <c r="X3" s="380"/>
      <c r="AH3" s="45"/>
    </row>
    <row r="4" spans="1:36" ht="17.25" customHeight="1">
      <c r="B4" s="329" t="s">
        <v>3</v>
      </c>
      <c r="C4" s="330"/>
      <c r="D4" s="330"/>
      <c r="E4" s="330"/>
      <c r="F4" s="331"/>
      <c r="G4" s="308" t="s">
        <v>4</v>
      </c>
      <c r="H4" s="163"/>
      <c r="I4" s="361" t="s">
        <v>4</v>
      </c>
      <c r="J4" s="341"/>
      <c r="K4" s="166"/>
      <c r="L4" s="362"/>
      <c r="M4" s="363"/>
      <c r="O4" s="273"/>
      <c r="P4" s="273"/>
      <c r="Q4" s="273"/>
      <c r="R4" s="273"/>
      <c r="S4" s="273"/>
      <c r="T4" s="273"/>
      <c r="U4" s="273"/>
      <c r="V4" s="273"/>
      <c r="W4" s="273"/>
      <c r="X4" s="273"/>
      <c r="AH4" s="45"/>
    </row>
    <row r="5" spans="1:36" ht="17.25" customHeight="1">
      <c r="B5" s="332"/>
      <c r="C5" s="333"/>
      <c r="D5" s="333"/>
      <c r="E5" s="333"/>
      <c r="F5" s="334"/>
      <c r="G5" s="309" t="s">
        <v>5</v>
      </c>
      <c r="H5" s="173"/>
      <c r="I5" s="344" t="s">
        <v>6</v>
      </c>
      <c r="J5" s="345"/>
      <c r="K5" s="174"/>
      <c r="L5" s="364"/>
      <c r="M5" s="365"/>
      <c r="O5" s="273"/>
      <c r="P5" s="273"/>
      <c r="Q5" s="273"/>
      <c r="R5" s="273"/>
      <c r="S5" s="273"/>
      <c r="T5" s="273"/>
      <c r="U5" s="273"/>
      <c r="V5" s="273"/>
      <c r="W5" s="273"/>
      <c r="X5" s="273"/>
      <c r="AH5" s="45"/>
    </row>
    <row r="6" spans="1:36" ht="17.25" customHeight="1" thickBot="1">
      <c r="B6" s="335"/>
      <c r="C6" s="336"/>
      <c r="D6" s="336"/>
      <c r="E6" s="336"/>
      <c r="F6" s="337"/>
      <c r="G6" s="310" t="s">
        <v>114</v>
      </c>
      <c r="H6" s="164"/>
      <c r="I6" s="348" t="s">
        <v>7</v>
      </c>
      <c r="J6" s="349"/>
      <c r="K6" s="180"/>
      <c r="L6" s="366"/>
      <c r="M6" s="367"/>
      <c r="N6" s="184"/>
      <c r="O6" s="273"/>
      <c r="P6" s="273"/>
      <c r="Q6" s="273"/>
      <c r="R6" s="273"/>
      <c r="S6" s="273"/>
      <c r="T6" s="273"/>
      <c r="U6" s="273"/>
      <c r="V6" s="273"/>
      <c r="W6" s="273"/>
      <c r="X6" s="273"/>
      <c r="AH6" s="45"/>
    </row>
    <row r="7" spans="1:36" ht="17.25" customHeight="1">
      <c r="B7" s="329" t="s">
        <v>8</v>
      </c>
      <c r="C7" s="330"/>
      <c r="D7" s="330"/>
      <c r="E7" s="330"/>
      <c r="F7" s="331"/>
      <c r="G7" s="308" t="s">
        <v>4</v>
      </c>
      <c r="H7" s="163"/>
      <c r="I7" s="361" t="s">
        <v>4</v>
      </c>
      <c r="J7" s="341"/>
      <c r="K7" s="166"/>
      <c r="L7" s="362"/>
      <c r="M7" s="363"/>
      <c r="O7" s="273"/>
      <c r="P7" s="273"/>
      <c r="Q7" s="273"/>
      <c r="R7" s="273"/>
      <c r="S7" s="273"/>
      <c r="T7" s="273"/>
      <c r="U7" s="273"/>
      <c r="V7" s="273"/>
      <c r="W7" s="273"/>
      <c r="X7" s="273"/>
      <c r="AH7" s="45"/>
    </row>
    <row r="8" spans="1:36" ht="17.25" customHeight="1">
      <c r="B8" s="332"/>
      <c r="C8" s="333"/>
      <c r="D8" s="333"/>
      <c r="E8" s="333"/>
      <c r="F8" s="334"/>
      <c r="G8" s="309" t="s">
        <v>5</v>
      </c>
      <c r="H8" s="173"/>
      <c r="I8" s="344" t="s">
        <v>6</v>
      </c>
      <c r="J8" s="345"/>
      <c r="K8" s="174"/>
      <c r="L8" s="364"/>
      <c r="M8" s="365"/>
      <c r="N8" s="27"/>
      <c r="O8" s="27"/>
      <c r="P8" s="27"/>
      <c r="Q8" s="27"/>
      <c r="R8" s="27"/>
      <c r="S8" s="27"/>
      <c r="T8" s="27"/>
      <c r="U8" s="27"/>
      <c r="V8" s="27"/>
      <c r="AH8" s="45"/>
    </row>
    <row r="9" spans="1:36" ht="17.25" customHeight="1" thickBot="1">
      <c r="B9" s="335"/>
      <c r="C9" s="336"/>
      <c r="D9" s="336"/>
      <c r="E9" s="336"/>
      <c r="F9" s="337"/>
      <c r="G9" s="310" t="s">
        <v>114</v>
      </c>
      <c r="H9" s="165"/>
      <c r="I9" s="348" t="s">
        <v>7</v>
      </c>
      <c r="J9" s="349"/>
      <c r="K9" s="180"/>
      <c r="L9" s="366"/>
      <c r="M9" s="367"/>
      <c r="N9" s="97"/>
      <c r="O9" s="97"/>
      <c r="P9" s="97"/>
      <c r="Q9" s="97"/>
      <c r="R9" s="97"/>
      <c r="S9" s="97"/>
      <c r="T9" s="97"/>
      <c r="U9" s="97"/>
      <c r="V9" s="97"/>
      <c r="W9" s="97"/>
      <c r="X9" s="68"/>
      <c r="AH9" s="45"/>
      <c r="AI9" s="27"/>
      <c r="AJ9" s="27"/>
    </row>
    <row r="10" spans="1:36" ht="17.25" customHeight="1">
      <c r="B10" s="352" t="s">
        <v>356</v>
      </c>
      <c r="C10" s="353"/>
      <c r="D10" s="353"/>
      <c r="E10" s="353"/>
      <c r="F10" s="354"/>
      <c r="G10" s="308" t="s">
        <v>4</v>
      </c>
      <c r="H10" s="188">
        <f>SUM('別紙２－１'!$V$18:$V$67)</f>
        <v>0</v>
      </c>
      <c r="I10" s="340" t="s">
        <v>4</v>
      </c>
      <c r="J10" s="341"/>
      <c r="K10" s="275">
        <f>IF(OR(H10="",H10=0),0,AVERAGE('別紙２－１'!$V$18:$V$67))</f>
        <v>0</v>
      </c>
      <c r="L10" s="342">
        <f>IF(OR(H10="",H10=0),0,SUM('別紙２－１'!$V$18:$V$67)*1000/SUM('別紙２－１'!$N$18:$N$67))</f>
        <v>0</v>
      </c>
      <c r="M10" s="343"/>
      <c r="N10" s="97"/>
      <c r="O10" s="97"/>
      <c r="P10" s="97"/>
      <c r="Q10" s="97"/>
      <c r="R10" s="97"/>
      <c r="S10" s="97"/>
      <c r="T10" s="97"/>
      <c r="U10" s="97"/>
      <c r="V10" s="97"/>
      <c r="W10" s="97"/>
      <c r="X10" s="68"/>
      <c r="AH10" s="45"/>
      <c r="AI10" s="27"/>
      <c r="AJ10" s="27"/>
    </row>
    <row r="11" spans="1:36" ht="17.25" customHeight="1">
      <c r="B11" s="355"/>
      <c r="C11" s="356"/>
      <c r="D11" s="356"/>
      <c r="E11" s="356"/>
      <c r="F11" s="357"/>
      <c r="G11" s="309" t="s">
        <v>5</v>
      </c>
      <c r="H11" s="191"/>
      <c r="I11" s="344" t="s">
        <v>6</v>
      </c>
      <c r="J11" s="345"/>
      <c r="K11" s="276"/>
      <c r="L11" s="346"/>
      <c r="M11" s="347"/>
      <c r="P11" s="97"/>
      <c r="Q11" s="97"/>
      <c r="R11" s="97"/>
      <c r="S11" s="97"/>
      <c r="T11" s="97"/>
      <c r="U11" s="97"/>
      <c r="V11" s="97"/>
      <c r="W11" s="97"/>
      <c r="X11" s="68"/>
      <c r="AH11" s="45"/>
      <c r="AI11" s="27"/>
      <c r="AJ11" s="27"/>
    </row>
    <row r="12" spans="1:36" ht="17.25" customHeight="1" thickBot="1">
      <c r="B12" s="358"/>
      <c r="C12" s="359"/>
      <c r="D12" s="359"/>
      <c r="E12" s="359"/>
      <c r="F12" s="360"/>
      <c r="G12" s="310" t="s">
        <v>114</v>
      </c>
      <c r="H12" s="189" t="str">
        <f>IF(OR(H10="",H10=0,H11=""),"",ROUNDDOWN((H11/H10),3))</f>
        <v/>
      </c>
      <c r="I12" s="348" t="s">
        <v>7</v>
      </c>
      <c r="J12" s="349"/>
      <c r="K12" s="190">
        <f>IF(OR(K10="",K10=0,K11="",K11=0),0,ROUNDDOWN((K10/K11),3))</f>
        <v>0</v>
      </c>
      <c r="L12" s="350">
        <f>IF(OR(L10="",L10=0,L11="",L11=0),0,ROUNDDOWN((L10/L11),3))</f>
        <v>0</v>
      </c>
      <c r="M12" s="351"/>
      <c r="P12" s="97"/>
      <c r="Q12" s="97"/>
      <c r="R12" s="97"/>
      <c r="S12" s="97"/>
      <c r="T12" s="97"/>
      <c r="U12" s="97"/>
      <c r="V12" s="97"/>
      <c r="W12" s="97"/>
      <c r="X12" s="68"/>
      <c r="AH12" s="45"/>
      <c r="AI12" s="27"/>
      <c r="AJ12" s="27"/>
    </row>
    <row r="13" spans="1:36" ht="20.25" customHeight="1">
      <c r="H13" s="93"/>
      <c r="J13" s="101" t="s">
        <v>375</v>
      </c>
      <c r="K13" s="94"/>
      <c r="AH13" s="45"/>
    </row>
    <row r="14" spans="1:36" ht="12.75" customHeight="1">
      <c r="A14" s="338" t="s">
        <v>299</v>
      </c>
      <c r="B14" s="338"/>
      <c r="C14" s="338"/>
      <c r="D14" s="338"/>
      <c r="E14" s="338"/>
      <c r="F14" s="338"/>
      <c r="G14" s="100" t="s">
        <v>371</v>
      </c>
      <c r="H14" s="142"/>
      <c r="I14"/>
      <c r="M14" s="30" t="s">
        <v>309</v>
      </c>
      <c r="O14" s="27"/>
      <c r="P14" s="27"/>
      <c r="Q14" s="27"/>
      <c r="R14" s="27"/>
      <c r="S14" s="27"/>
      <c r="T14" s="27"/>
      <c r="U14" s="27"/>
      <c r="V14" s="27"/>
      <c r="W14" s="27"/>
      <c r="X14" s="27"/>
      <c r="AH14" s="45"/>
    </row>
    <row r="15" spans="1:36" ht="13.5" customHeight="1" thickBot="1">
      <c r="A15" s="339"/>
      <c r="B15" s="339"/>
      <c r="C15" s="339"/>
      <c r="D15" s="339"/>
      <c r="E15" s="339"/>
      <c r="F15" s="339"/>
      <c r="G15" s="100" t="s">
        <v>372</v>
      </c>
      <c r="H15" s="93"/>
      <c r="J15" s="98"/>
      <c r="K15" s="94"/>
      <c r="O15" s="99"/>
      <c r="P15" s="99"/>
      <c r="Q15" s="99"/>
      <c r="R15" s="99"/>
      <c r="S15" s="99"/>
      <c r="T15" s="99"/>
      <c r="U15" s="99"/>
      <c r="V15" s="99"/>
      <c r="W15" s="99"/>
      <c r="X15" s="99"/>
      <c r="AH15" s="45"/>
    </row>
    <row r="16" spans="1:36" ht="34.5" customHeight="1">
      <c r="A16" s="387" t="s">
        <v>64</v>
      </c>
      <c r="B16" s="389" t="s">
        <v>161</v>
      </c>
      <c r="C16" s="385" t="s">
        <v>24</v>
      </c>
      <c r="D16" s="392"/>
      <c r="E16" s="392"/>
      <c r="F16" s="386"/>
      <c r="G16" s="393" t="s">
        <v>18</v>
      </c>
      <c r="H16" s="375" t="s">
        <v>69</v>
      </c>
      <c r="I16" s="393" t="s">
        <v>70</v>
      </c>
      <c r="J16" s="378" t="s">
        <v>72</v>
      </c>
      <c r="K16" s="378" t="s">
        <v>173</v>
      </c>
      <c r="L16" s="385" t="s">
        <v>19</v>
      </c>
      <c r="M16" s="386"/>
      <c r="N16" s="375" t="s">
        <v>117</v>
      </c>
      <c r="O16" s="378" t="s">
        <v>33</v>
      </c>
      <c r="P16" s="372" t="s">
        <v>34</v>
      </c>
      <c r="Q16" s="373"/>
      <c r="R16" s="374"/>
      <c r="S16" s="378" t="s">
        <v>76</v>
      </c>
      <c r="T16" s="372" t="s">
        <v>35</v>
      </c>
      <c r="U16" s="373"/>
      <c r="V16" s="373"/>
      <c r="W16" s="381" t="s">
        <v>322</v>
      </c>
      <c r="X16" s="383" t="s">
        <v>471</v>
      </c>
      <c r="Y16" s="327" t="s">
        <v>30</v>
      </c>
      <c r="AB16" s="24"/>
      <c r="AC16" s="24"/>
      <c r="AD16" s="56"/>
      <c r="AE16" s="56"/>
      <c r="AH16" s="45"/>
    </row>
    <row r="17" spans="1:36" ht="49.5" customHeight="1" thickBot="1">
      <c r="A17" s="388"/>
      <c r="B17" s="390"/>
      <c r="C17" s="302" t="s">
        <v>20</v>
      </c>
      <c r="D17" s="302" t="s">
        <v>21</v>
      </c>
      <c r="E17" s="302" t="s">
        <v>22</v>
      </c>
      <c r="F17" s="302" t="s">
        <v>23</v>
      </c>
      <c r="G17" s="376"/>
      <c r="H17" s="391"/>
      <c r="I17" s="376"/>
      <c r="J17" s="379"/>
      <c r="K17" s="379"/>
      <c r="L17" s="317" t="s">
        <v>118</v>
      </c>
      <c r="M17" s="316" t="s">
        <v>119</v>
      </c>
      <c r="N17" s="376"/>
      <c r="O17" s="379"/>
      <c r="P17" s="315" t="s">
        <v>36</v>
      </c>
      <c r="Q17" s="315" t="s">
        <v>37</v>
      </c>
      <c r="R17" s="316" t="s">
        <v>466</v>
      </c>
      <c r="S17" s="379"/>
      <c r="T17" s="313" t="s">
        <v>38</v>
      </c>
      <c r="U17" s="313" t="s">
        <v>39</v>
      </c>
      <c r="V17" s="314" t="s">
        <v>465</v>
      </c>
      <c r="W17" s="382"/>
      <c r="X17" s="384"/>
      <c r="Y17" s="328"/>
      <c r="Z17" s="321" t="s">
        <v>314</v>
      </c>
      <c r="AA17" s="322" t="s">
        <v>474</v>
      </c>
      <c r="AB17" s="323" t="s">
        <v>73</v>
      </c>
      <c r="AC17" s="323" t="s">
        <v>57</v>
      </c>
      <c r="AD17" s="322" t="s">
        <v>317</v>
      </c>
      <c r="AE17" s="322" t="s">
        <v>278</v>
      </c>
      <c r="AF17" s="240" t="s">
        <v>55</v>
      </c>
      <c r="AG17" s="240" t="s">
        <v>74</v>
      </c>
      <c r="AH17" s="240"/>
      <c r="AI17" s="240" t="s">
        <v>20</v>
      </c>
      <c r="AJ17" s="240" t="s">
        <v>121</v>
      </c>
    </row>
    <row r="18" spans="1:36" s="1" customFormat="1" ht="13.5" customHeight="1">
      <c r="A18" s="11">
        <v>1</v>
      </c>
      <c r="B18" s="42"/>
      <c r="C18" s="41"/>
      <c r="D18" s="41"/>
      <c r="E18" s="41"/>
      <c r="F18" s="41"/>
      <c r="G18" s="175"/>
      <c r="H18" s="176"/>
      <c r="I18" s="176"/>
      <c r="J18" s="177"/>
      <c r="K18" s="41"/>
      <c r="L18" s="178"/>
      <c r="M18" s="176"/>
      <c r="N18" s="238"/>
      <c r="O18" s="238"/>
      <c r="P18" s="157"/>
      <c r="Q18" s="157"/>
      <c r="R18" s="172" t="str">
        <f t="shared" ref="R18:R49" si="0">IF(ISBLANK(K18)=TRUE,IF(N18&gt;0,"エラー",""),IF(ISNUMBER(AC18)=TRUE,AC18,"エラー"))</f>
        <v/>
      </c>
      <c r="S18" s="149" t="str">
        <f>IF(OR(N18="",O18=""),"",IF(O18=0,"－",N18/O18))</f>
        <v/>
      </c>
      <c r="T18" s="159"/>
      <c r="U18" s="159"/>
      <c r="V18" s="156" t="str">
        <f>IF(R18="","",IF(ISERROR(R18*O18),"エラー",IF(ISBLANK(R18)=TRUE,"エラー",IF(ISBLANK(O18)=TRUE,"エラー",R18*O18/1000))))</f>
        <v/>
      </c>
      <c r="W18" s="95"/>
      <c r="X18" s="95"/>
      <c r="Y18" s="263"/>
      <c r="Z18" s="116" t="str">
        <f>IF(AND(W18&lt;&gt;1,W18&lt;&gt;3,K18&lt;&gt;""),B18,"")</f>
        <v/>
      </c>
      <c r="AA18" s="150" t="str">
        <f t="shared" ref="AA18:AA67" si="1">IF(K18&lt;&gt;"",W18,"")</f>
        <v/>
      </c>
      <c r="AB18" s="3" t="e">
        <f>VLOOKUP(K18,$AF$18:$AG$27,2,FALSE)</f>
        <v>#N/A</v>
      </c>
      <c r="AC18" s="3" t="e">
        <f t="shared" ref="AC18:AC49" si="2">VLOOKUP(AB18,排出係数表ＣＯ２,2,FALSE)</f>
        <v>#N/A</v>
      </c>
      <c r="AD18" s="3" t="str">
        <f t="shared" ref="AD18:AD49" si="3">IF(OR(W18=1,W18=3,K18=""),"",X18)</f>
        <v/>
      </c>
      <c r="AE18" s="3" t="str">
        <f t="shared" ref="AE18:AE49" si="4">IF(AND(X18=1,W18&lt;&gt;"",K18&lt;&gt;""),W18,"")</f>
        <v/>
      </c>
      <c r="AF18" s="318" t="s">
        <v>78</v>
      </c>
      <c r="AG18" s="319" t="s">
        <v>75</v>
      </c>
      <c r="AH18" s="320"/>
      <c r="AI18" s="1" t="s">
        <v>79</v>
      </c>
      <c r="AJ18" s="1" t="s">
        <v>40</v>
      </c>
    </row>
    <row r="19" spans="1:36" s="1" customFormat="1" ht="13.5" customHeight="1">
      <c r="A19" s="13">
        <v>2</v>
      </c>
      <c r="B19" s="42"/>
      <c r="C19" s="41"/>
      <c r="D19" s="41"/>
      <c r="E19" s="41"/>
      <c r="F19" s="41"/>
      <c r="G19" s="175"/>
      <c r="H19" s="176"/>
      <c r="I19" s="176"/>
      <c r="J19" s="177"/>
      <c r="K19" s="41"/>
      <c r="L19" s="178"/>
      <c r="M19" s="176"/>
      <c r="N19" s="238"/>
      <c r="O19" s="238"/>
      <c r="P19" s="158"/>
      <c r="Q19" s="158"/>
      <c r="R19" s="38" t="str">
        <f t="shared" si="0"/>
        <v/>
      </c>
      <c r="S19" s="148" t="str">
        <f t="shared" ref="S19:S67" si="5">IF(OR(N19="",O19=""),"",IF(O19=0,"－",N19/O19))</f>
        <v/>
      </c>
      <c r="T19" s="160"/>
      <c r="U19" s="160"/>
      <c r="V19" s="39" t="str">
        <f>IF(R19="","",IF(ISERROR(R19*O19),"エラー",IF(ISBLANK(R19)=TRUE,"エラー",IF(ISBLANK(O19)=TRUE,"エラー",R19*O19/1000))))</f>
        <v/>
      </c>
      <c r="W19" s="95"/>
      <c r="X19" s="95"/>
      <c r="Y19" s="264"/>
      <c r="Z19" s="116" t="str">
        <f t="shared" ref="Z19:Z67" si="6">IF(AND(W19&lt;&gt;1,W19&lt;&gt;3,K19&lt;&gt;""),B19,"")</f>
        <v/>
      </c>
      <c r="AA19" s="150" t="str">
        <f t="shared" si="1"/>
        <v/>
      </c>
      <c r="AB19" s="3" t="e">
        <f t="shared" ref="AB19:AB67" si="7">VLOOKUP(K19,$AF$18:$AG$27,2,FALSE)</f>
        <v>#N/A</v>
      </c>
      <c r="AC19" s="3" t="e">
        <f t="shared" si="2"/>
        <v>#N/A</v>
      </c>
      <c r="AD19" s="3" t="str">
        <f t="shared" si="3"/>
        <v/>
      </c>
      <c r="AE19" s="3" t="str">
        <f t="shared" si="4"/>
        <v/>
      </c>
      <c r="AF19" s="8" t="s">
        <v>475</v>
      </c>
      <c r="AG19" s="1" t="s">
        <v>476</v>
      </c>
      <c r="AH19" s="46"/>
      <c r="AI19" s="1" t="s">
        <v>80</v>
      </c>
      <c r="AJ19" s="1" t="s">
        <v>41</v>
      </c>
    </row>
    <row r="20" spans="1:36" s="1" customFormat="1" ht="13.5" customHeight="1">
      <c r="A20" s="13">
        <v>3</v>
      </c>
      <c r="B20" s="42"/>
      <c r="C20" s="41"/>
      <c r="D20" s="41"/>
      <c r="E20" s="41"/>
      <c r="F20" s="41"/>
      <c r="G20" s="175"/>
      <c r="H20" s="176"/>
      <c r="I20" s="176"/>
      <c r="J20" s="177"/>
      <c r="K20" s="41"/>
      <c r="L20" s="178"/>
      <c r="M20" s="176"/>
      <c r="N20" s="238"/>
      <c r="O20" s="238"/>
      <c r="P20" s="158"/>
      <c r="Q20" s="158"/>
      <c r="R20" s="38" t="str">
        <f t="shared" si="0"/>
        <v/>
      </c>
      <c r="S20" s="148" t="str">
        <f t="shared" si="5"/>
        <v/>
      </c>
      <c r="T20" s="160"/>
      <c r="U20" s="160"/>
      <c r="V20" s="39" t="str">
        <f t="shared" ref="V20:V67" si="8">IF(R20="","",IF(ISERROR(R20*O20),"エラー",IF(ISBLANK(R20)=TRUE,"エラー",IF(ISBLANK(O20)=TRUE,"エラー",R20*O20/1000))))</f>
        <v/>
      </c>
      <c r="W20" s="95"/>
      <c r="X20" s="95"/>
      <c r="Y20" s="264"/>
      <c r="Z20" s="116" t="str">
        <f t="shared" si="6"/>
        <v/>
      </c>
      <c r="AA20" s="150" t="str">
        <f t="shared" si="1"/>
        <v/>
      </c>
      <c r="AB20" s="3" t="e">
        <f t="shared" si="7"/>
        <v>#N/A</v>
      </c>
      <c r="AC20" s="3" t="e">
        <f t="shared" si="2"/>
        <v>#N/A</v>
      </c>
      <c r="AD20" s="3" t="str">
        <f t="shared" si="3"/>
        <v/>
      </c>
      <c r="AE20" s="3" t="str">
        <f t="shared" si="4"/>
        <v/>
      </c>
      <c r="AF20" s="8" t="s">
        <v>122</v>
      </c>
      <c r="AG20" s="1" t="s">
        <v>165</v>
      </c>
      <c r="AH20" s="47"/>
      <c r="AI20" s="1" t="s">
        <v>81</v>
      </c>
      <c r="AJ20" s="1" t="s">
        <v>42</v>
      </c>
    </row>
    <row r="21" spans="1:36" s="1" customFormat="1" ht="13.5" customHeight="1">
      <c r="A21" s="13">
        <v>4</v>
      </c>
      <c r="B21" s="42"/>
      <c r="C21" s="41"/>
      <c r="D21" s="41"/>
      <c r="E21" s="41"/>
      <c r="F21" s="41"/>
      <c r="G21" s="175"/>
      <c r="H21" s="176"/>
      <c r="I21" s="176"/>
      <c r="J21" s="177"/>
      <c r="K21" s="41"/>
      <c r="L21" s="178"/>
      <c r="M21" s="176"/>
      <c r="N21" s="238"/>
      <c r="O21" s="238"/>
      <c r="P21" s="158"/>
      <c r="Q21" s="158"/>
      <c r="R21" s="38" t="str">
        <f t="shared" si="0"/>
        <v/>
      </c>
      <c r="S21" s="148" t="str">
        <f t="shared" si="5"/>
        <v/>
      </c>
      <c r="T21" s="160"/>
      <c r="U21" s="160"/>
      <c r="V21" s="39" t="str">
        <f t="shared" si="8"/>
        <v/>
      </c>
      <c r="W21" s="95"/>
      <c r="X21" s="95"/>
      <c r="Y21" s="264"/>
      <c r="Z21" s="116" t="str">
        <f t="shared" si="6"/>
        <v/>
      </c>
      <c r="AA21" s="150" t="str">
        <f t="shared" si="1"/>
        <v/>
      </c>
      <c r="AB21" s="3" t="e">
        <f t="shared" si="7"/>
        <v>#N/A</v>
      </c>
      <c r="AC21" s="3" t="e">
        <f t="shared" si="2"/>
        <v>#N/A</v>
      </c>
      <c r="AD21" s="3" t="str">
        <f t="shared" si="3"/>
        <v/>
      </c>
      <c r="AE21" s="3" t="str">
        <f t="shared" si="4"/>
        <v/>
      </c>
      <c r="AF21" s="8" t="s">
        <v>123</v>
      </c>
      <c r="AG21" s="1" t="s">
        <v>477</v>
      </c>
      <c r="AH21" s="47"/>
      <c r="AI21" s="1" t="s">
        <v>83</v>
      </c>
      <c r="AJ21" s="1" t="s">
        <v>43</v>
      </c>
    </row>
    <row r="22" spans="1:36" s="1" customFormat="1" ht="13.5" customHeight="1">
      <c r="A22" s="13">
        <v>5</v>
      </c>
      <c r="B22" s="42"/>
      <c r="C22" s="41"/>
      <c r="D22" s="41"/>
      <c r="E22" s="41"/>
      <c r="F22" s="41"/>
      <c r="G22" s="175"/>
      <c r="H22" s="176"/>
      <c r="I22" s="176"/>
      <c r="J22" s="177"/>
      <c r="K22" s="41"/>
      <c r="L22" s="178"/>
      <c r="M22" s="176"/>
      <c r="N22" s="238"/>
      <c r="O22" s="238"/>
      <c r="P22" s="158"/>
      <c r="Q22" s="158"/>
      <c r="R22" s="38" t="str">
        <f t="shared" si="0"/>
        <v/>
      </c>
      <c r="S22" s="148" t="str">
        <f t="shared" si="5"/>
        <v/>
      </c>
      <c r="T22" s="160"/>
      <c r="U22" s="160"/>
      <c r="V22" s="39" t="str">
        <f t="shared" si="8"/>
        <v/>
      </c>
      <c r="W22" s="95"/>
      <c r="X22" s="95"/>
      <c r="Y22" s="264"/>
      <c r="Z22" s="116" t="str">
        <f t="shared" si="6"/>
        <v/>
      </c>
      <c r="AA22" s="150" t="str">
        <f t="shared" si="1"/>
        <v/>
      </c>
      <c r="AB22" s="3" t="e">
        <f t="shared" si="7"/>
        <v>#N/A</v>
      </c>
      <c r="AC22" s="3" t="e">
        <f t="shared" si="2"/>
        <v>#N/A</v>
      </c>
      <c r="AD22" s="3" t="str">
        <f t="shared" si="3"/>
        <v/>
      </c>
      <c r="AE22" s="3" t="str">
        <f t="shared" si="4"/>
        <v/>
      </c>
      <c r="AF22" s="7" t="s">
        <v>473</v>
      </c>
      <c r="AG22" s="1" t="s">
        <v>476</v>
      </c>
      <c r="AH22" s="47"/>
      <c r="AI22" s="1" t="s">
        <v>82</v>
      </c>
      <c r="AJ22" s="1" t="s">
        <v>44</v>
      </c>
    </row>
    <row r="23" spans="1:36" s="1" customFormat="1" ht="13.5" customHeight="1">
      <c r="A23" s="13">
        <v>6</v>
      </c>
      <c r="B23" s="42"/>
      <c r="C23" s="41"/>
      <c r="D23" s="41"/>
      <c r="E23" s="41"/>
      <c r="F23" s="41"/>
      <c r="G23" s="175"/>
      <c r="H23" s="176"/>
      <c r="I23" s="176"/>
      <c r="J23" s="177"/>
      <c r="K23" s="41"/>
      <c r="L23" s="178"/>
      <c r="M23" s="176"/>
      <c r="N23" s="238"/>
      <c r="O23" s="238"/>
      <c r="P23" s="158"/>
      <c r="Q23" s="158"/>
      <c r="R23" s="38" t="str">
        <f t="shared" si="0"/>
        <v/>
      </c>
      <c r="S23" s="148" t="str">
        <f t="shared" si="5"/>
        <v/>
      </c>
      <c r="T23" s="160"/>
      <c r="U23" s="160"/>
      <c r="V23" s="39" t="str">
        <f t="shared" si="8"/>
        <v/>
      </c>
      <c r="W23" s="95"/>
      <c r="X23" s="95"/>
      <c r="Y23" s="264"/>
      <c r="Z23" s="116" t="str">
        <f t="shared" si="6"/>
        <v/>
      </c>
      <c r="AA23" s="150" t="str">
        <f t="shared" si="1"/>
        <v/>
      </c>
      <c r="AB23" s="3" t="e">
        <f t="shared" si="7"/>
        <v>#N/A</v>
      </c>
      <c r="AC23" s="3" t="e">
        <f t="shared" si="2"/>
        <v>#N/A</v>
      </c>
      <c r="AD23" s="3" t="str">
        <f t="shared" si="3"/>
        <v/>
      </c>
      <c r="AE23" s="3" t="str">
        <f t="shared" si="4"/>
        <v/>
      </c>
      <c r="AF23" s="8" t="s">
        <v>54</v>
      </c>
      <c r="AG23" s="1" t="s">
        <v>75</v>
      </c>
      <c r="AH23" s="47"/>
      <c r="AI23" s="1" t="s">
        <v>339</v>
      </c>
      <c r="AJ23" s="1" t="s">
        <v>45</v>
      </c>
    </row>
    <row r="24" spans="1:36" s="1" customFormat="1" ht="13.5" customHeight="1">
      <c r="A24" s="13">
        <v>7</v>
      </c>
      <c r="B24" s="42"/>
      <c r="C24" s="41"/>
      <c r="D24" s="41"/>
      <c r="E24" s="41"/>
      <c r="F24" s="41"/>
      <c r="G24" s="175"/>
      <c r="H24" s="176"/>
      <c r="I24" s="176"/>
      <c r="J24" s="177"/>
      <c r="K24" s="41"/>
      <c r="L24" s="178"/>
      <c r="M24" s="176"/>
      <c r="N24" s="238"/>
      <c r="O24" s="238"/>
      <c r="P24" s="158"/>
      <c r="Q24" s="158"/>
      <c r="R24" s="38" t="str">
        <f t="shared" si="0"/>
        <v/>
      </c>
      <c r="S24" s="148" t="str">
        <f t="shared" si="5"/>
        <v/>
      </c>
      <c r="T24" s="160"/>
      <c r="U24" s="160"/>
      <c r="V24" s="39" t="str">
        <f t="shared" si="8"/>
        <v/>
      </c>
      <c r="W24" s="95"/>
      <c r="X24" s="95"/>
      <c r="Y24" s="264"/>
      <c r="Z24" s="116" t="str">
        <f t="shared" si="6"/>
        <v/>
      </c>
      <c r="AA24" s="150" t="str">
        <f t="shared" si="1"/>
        <v/>
      </c>
      <c r="AB24" s="3" t="e">
        <f t="shared" si="7"/>
        <v>#N/A</v>
      </c>
      <c r="AC24" s="3" t="e">
        <f t="shared" si="2"/>
        <v>#N/A</v>
      </c>
      <c r="AD24" s="3" t="str">
        <f t="shared" si="3"/>
        <v/>
      </c>
      <c r="AE24" s="3" t="str">
        <f t="shared" si="4"/>
        <v/>
      </c>
      <c r="AF24" s="8" t="s">
        <v>478</v>
      </c>
      <c r="AG24" s="1" t="s">
        <v>165</v>
      </c>
      <c r="AH24" s="47"/>
      <c r="AI24" s="1" t="s">
        <v>340</v>
      </c>
      <c r="AJ24" s="1" t="s">
        <v>46</v>
      </c>
    </row>
    <row r="25" spans="1:36" s="1" customFormat="1" ht="13.5" customHeight="1">
      <c r="A25" s="13">
        <v>8</v>
      </c>
      <c r="B25" s="42"/>
      <c r="C25" s="41"/>
      <c r="D25" s="41"/>
      <c r="E25" s="41"/>
      <c r="F25" s="41"/>
      <c r="G25" s="175"/>
      <c r="H25" s="176"/>
      <c r="I25" s="176"/>
      <c r="J25" s="177"/>
      <c r="K25" s="41"/>
      <c r="L25" s="178"/>
      <c r="M25" s="176"/>
      <c r="N25" s="238"/>
      <c r="O25" s="238"/>
      <c r="P25" s="158"/>
      <c r="Q25" s="158"/>
      <c r="R25" s="38" t="str">
        <f t="shared" si="0"/>
        <v/>
      </c>
      <c r="S25" s="148" t="str">
        <f t="shared" si="5"/>
        <v/>
      </c>
      <c r="T25" s="160"/>
      <c r="U25" s="160"/>
      <c r="V25" s="39" t="str">
        <f t="shared" si="8"/>
        <v/>
      </c>
      <c r="W25" s="95"/>
      <c r="X25" s="95"/>
      <c r="Y25" s="264"/>
      <c r="Z25" s="116" t="str">
        <f t="shared" si="6"/>
        <v/>
      </c>
      <c r="AA25" s="150" t="str">
        <f t="shared" si="1"/>
        <v/>
      </c>
      <c r="AB25" s="3" t="e">
        <f t="shared" si="7"/>
        <v>#N/A</v>
      </c>
      <c r="AC25" s="3" t="e">
        <f t="shared" si="2"/>
        <v>#N/A</v>
      </c>
      <c r="AD25" s="3" t="str">
        <f t="shared" si="3"/>
        <v/>
      </c>
      <c r="AE25" s="3" t="str">
        <f t="shared" si="4"/>
        <v/>
      </c>
      <c r="AF25" s="8" t="s">
        <v>58</v>
      </c>
      <c r="AG25" s="1" t="s">
        <v>169</v>
      </c>
      <c r="AH25" s="48"/>
      <c r="AJ25" s="1" t="s">
        <v>47</v>
      </c>
    </row>
    <row r="26" spans="1:36" s="1" customFormat="1" ht="13.5" customHeight="1">
      <c r="A26" s="13">
        <v>9</v>
      </c>
      <c r="B26" s="42"/>
      <c r="C26" s="41"/>
      <c r="D26" s="41"/>
      <c r="E26" s="41"/>
      <c r="F26" s="41"/>
      <c r="G26" s="175"/>
      <c r="H26" s="176"/>
      <c r="I26" s="176"/>
      <c r="J26" s="177"/>
      <c r="K26" s="41"/>
      <c r="L26" s="178"/>
      <c r="M26" s="176"/>
      <c r="N26" s="238"/>
      <c r="O26" s="238"/>
      <c r="P26" s="158"/>
      <c r="Q26" s="158"/>
      <c r="R26" s="38" t="str">
        <f t="shared" si="0"/>
        <v/>
      </c>
      <c r="S26" s="148" t="str">
        <f t="shared" si="5"/>
        <v/>
      </c>
      <c r="T26" s="160"/>
      <c r="U26" s="160"/>
      <c r="V26" s="39" t="str">
        <f t="shared" si="8"/>
        <v/>
      </c>
      <c r="W26" s="95"/>
      <c r="X26" s="95"/>
      <c r="Y26" s="264"/>
      <c r="Z26" s="116" t="str">
        <f t="shared" si="6"/>
        <v/>
      </c>
      <c r="AA26" s="150" t="str">
        <f t="shared" si="1"/>
        <v/>
      </c>
      <c r="AB26" s="3" t="e">
        <f t="shared" si="7"/>
        <v>#N/A</v>
      </c>
      <c r="AC26" s="3" t="e">
        <f t="shared" si="2"/>
        <v>#N/A</v>
      </c>
      <c r="AD26" s="3" t="str">
        <f t="shared" si="3"/>
        <v/>
      </c>
      <c r="AE26" s="3" t="str">
        <f t="shared" si="4"/>
        <v/>
      </c>
      <c r="AF26" s="8" t="s">
        <v>32</v>
      </c>
      <c r="AG26" s="1" t="s">
        <v>31</v>
      </c>
      <c r="AH26" s="48"/>
      <c r="AJ26" s="1" t="s">
        <v>48</v>
      </c>
    </row>
    <row r="27" spans="1:36" s="1" customFormat="1" ht="13.5" customHeight="1">
      <c r="A27" s="13">
        <v>10</v>
      </c>
      <c r="B27" s="42"/>
      <c r="C27" s="41"/>
      <c r="D27" s="41"/>
      <c r="E27" s="41"/>
      <c r="F27" s="41"/>
      <c r="G27" s="175"/>
      <c r="H27" s="176"/>
      <c r="I27" s="176"/>
      <c r="J27" s="177"/>
      <c r="K27" s="41"/>
      <c r="L27" s="178"/>
      <c r="M27" s="176"/>
      <c r="N27" s="238"/>
      <c r="O27" s="238"/>
      <c r="P27" s="158"/>
      <c r="Q27" s="158"/>
      <c r="R27" s="38" t="str">
        <f t="shared" si="0"/>
        <v/>
      </c>
      <c r="S27" s="148" t="str">
        <f t="shared" si="5"/>
        <v/>
      </c>
      <c r="T27" s="160"/>
      <c r="U27" s="160"/>
      <c r="V27" s="39" t="str">
        <f t="shared" si="8"/>
        <v/>
      </c>
      <c r="W27" s="95"/>
      <c r="X27" s="95"/>
      <c r="Y27" s="264"/>
      <c r="Z27" s="116" t="str">
        <f t="shared" si="6"/>
        <v/>
      </c>
      <c r="AA27" s="150" t="str">
        <f t="shared" si="1"/>
        <v/>
      </c>
      <c r="AB27" s="3" t="e">
        <f t="shared" si="7"/>
        <v>#N/A</v>
      </c>
      <c r="AC27" s="3" t="e">
        <f t="shared" si="2"/>
        <v>#N/A</v>
      </c>
      <c r="AD27" s="3" t="str">
        <f t="shared" si="3"/>
        <v/>
      </c>
      <c r="AE27" s="3" t="str">
        <f t="shared" si="4"/>
        <v/>
      </c>
      <c r="AF27" s="8" t="s">
        <v>479</v>
      </c>
      <c r="AG27" s="1" t="s">
        <v>480</v>
      </c>
      <c r="AH27" s="48"/>
      <c r="AJ27" s="1" t="s">
        <v>50</v>
      </c>
    </row>
    <row r="28" spans="1:36" s="1" customFormat="1" ht="13.5" customHeight="1">
      <c r="A28" s="13">
        <v>11</v>
      </c>
      <c r="B28" s="42"/>
      <c r="C28" s="41"/>
      <c r="D28" s="41"/>
      <c r="E28" s="41"/>
      <c r="F28" s="41"/>
      <c r="G28" s="175"/>
      <c r="H28" s="176"/>
      <c r="I28" s="176"/>
      <c r="J28" s="177"/>
      <c r="K28" s="41"/>
      <c r="L28" s="178"/>
      <c r="M28" s="176"/>
      <c r="N28" s="238"/>
      <c r="O28" s="238"/>
      <c r="P28" s="158"/>
      <c r="Q28" s="158"/>
      <c r="R28" s="38" t="str">
        <f t="shared" si="0"/>
        <v/>
      </c>
      <c r="S28" s="148" t="str">
        <f t="shared" si="5"/>
        <v/>
      </c>
      <c r="T28" s="160"/>
      <c r="U28" s="160"/>
      <c r="V28" s="39" t="str">
        <f t="shared" si="8"/>
        <v/>
      </c>
      <c r="W28" s="95"/>
      <c r="X28" s="95"/>
      <c r="Y28" s="264"/>
      <c r="Z28" s="116" t="str">
        <f t="shared" si="6"/>
        <v/>
      </c>
      <c r="AA28" s="150" t="str">
        <f t="shared" si="1"/>
        <v/>
      </c>
      <c r="AB28" s="3" t="e">
        <f t="shared" si="7"/>
        <v>#N/A</v>
      </c>
      <c r="AC28" s="3" t="e">
        <f t="shared" si="2"/>
        <v>#N/A</v>
      </c>
      <c r="AD28" s="3" t="str">
        <f t="shared" si="3"/>
        <v/>
      </c>
      <c r="AE28" s="3" t="str">
        <f t="shared" si="4"/>
        <v/>
      </c>
      <c r="AH28" s="48"/>
      <c r="AJ28" s="1" t="s">
        <v>51</v>
      </c>
    </row>
    <row r="29" spans="1:36" s="1" customFormat="1" ht="13.5" customHeight="1">
      <c r="A29" s="13">
        <v>12</v>
      </c>
      <c r="B29" s="42"/>
      <c r="C29" s="41"/>
      <c r="D29" s="41"/>
      <c r="E29" s="41"/>
      <c r="F29" s="41"/>
      <c r="G29" s="175"/>
      <c r="H29" s="176"/>
      <c r="I29" s="176"/>
      <c r="J29" s="177"/>
      <c r="K29" s="41"/>
      <c r="L29" s="178"/>
      <c r="M29" s="176"/>
      <c r="N29" s="238"/>
      <c r="O29" s="238"/>
      <c r="P29" s="158"/>
      <c r="Q29" s="158"/>
      <c r="R29" s="38" t="str">
        <f t="shared" si="0"/>
        <v/>
      </c>
      <c r="S29" s="148" t="str">
        <f t="shared" si="5"/>
        <v/>
      </c>
      <c r="T29" s="160"/>
      <c r="U29" s="160"/>
      <c r="V29" s="39" t="str">
        <f t="shared" si="8"/>
        <v/>
      </c>
      <c r="W29" s="95"/>
      <c r="X29" s="95"/>
      <c r="Y29" s="264"/>
      <c r="Z29" s="116" t="str">
        <f t="shared" si="6"/>
        <v/>
      </c>
      <c r="AA29" s="150" t="str">
        <f t="shared" si="1"/>
        <v/>
      </c>
      <c r="AB29" s="3" t="e">
        <f t="shared" si="7"/>
        <v>#N/A</v>
      </c>
      <c r="AC29" s="3" t="e">
        <f t="shared" si="2"/>
        <v>#N/A</v>
      </c>
      <c r="AD29" s="3" t="str">
        <f t="shared" si="3"/>
        <v/>
      </c>
      <c r="AE29" s="3" t="str">
        <f t="shared" si="4"/>
        <v/>
      </c>
      <c r="AH29" s="48"/>
      <c r="AJ29" s="1" t="s">
        <v>52</v>
      </c>
    </row>
    <row r="30" spans="1:36" s="1" customFormat="1" ht="13.5" customHeight="1">
      <c r="A30" s="13">
        <v>13</v>
      </c>
      <c r="B30" s="42"/>
      <c r="C30" s="41"/>
      <c r="D30" s="41"/>
      <c r="E30" s="41"/>
      <c r="F30" s="41"/>
      <c r="G30" s="175"/>
      <c r="H30" s="176"/>
      <c r="I30" s="176"/>
      <c r="J30" s="177"/>
      <c r="K30" s="41"/>
      <c r="L30" s="178"/>
      <c r="M30" s="176"/>
      <c r="N30" s="238"/>
      <c r="O30" s="238"/>
      <c r="P30" s="158"/>
      <c r="Q30" s="158"/>
      <c r="R30" s="38" t="str">
        <f t="shared" si="0"/>
        <v/>
      </c>
      <c r="S30" s="148" t="str">
        <f t="shared" si="5"/>
        <v/>
      </c>
      <c r="T30" s="160"/>
      <c r="U30" s="160"/>
      <c r="V30" s="39" t="str">
        <f t="shared" si="8"/>
        <v/>
      </c>
      <c r="W30" s="95"/>
      <c r="X30" s="95"/>
      <c r="Y30" s="264"/>
      <c r="Z30" s="116" t="str">
        <f t="shared" si="6"/>
        <v/>
      </c>
      <c r="AA30" s="150" t="str">
        <f t="shared" si="1"/>
        <v/>
      </c>
      <c r="AB30" s="3" t="e">
        <f t="shared" si="7"/>
        <v>#N/A</v>
      </c>
      <c r="AC30" s="3" t="e">
        <f t="shared" si="2"/>
        <v>#N/A</v>
      </c>
      <c r="AD30" s="3" t="str">
        <f t="shared" si="3"/>
        <v/>
      </c>
      <c r="AE30" s="3" t="str">
        <f t="shared" si="4"/>
        <v/>
      </c>
      <c r="AH30" s="48"/>
      <c r="AJ30" s="1" t="s">
        <v>53</v>
      </c>
    </row>
    <row r="31" spans="1:36" s="1" customFormat="1" ht="13.5" customHeight="1">
      <c r="A31" s="13">
        <v>14</v>
      </c>
      <c r="B31" s="42"/>
      <c r="C31" s="41"/>
      <c r="D31" s="41"/>
      <c r="E31" s="41"/>
      <c r="F31" s="41"/>
      <c r="G31" s="175"/>
      <c r="H31" s="176"/>
      <c r="I31" s="176"/>
      <c r="J31" s="177"/>
      <c r="K31" s="41"/>
      <c r="L31" s="178"/>
      <c r="M31" s="176"/>
      <c r="N31" s="238"/>
      <c r="O31" s="238"/>
      <c r="P31" s="158"/>
      <c r="Q31" s="158"/>
      <c r="R31" s="38" t="str">
        <f t="shared" si="0"/>
        <v/>
      </c>
      <c r="S31" s="148" t="str">
        <f t="shared" si="5"/>
        <v/>
      </c>
      <c r="T31" s="160"/>
      <c r="U31" s="160"/>
      <c r="V31" s="39" t="str">
        <f t="shared" si="8"/>
        <v/>
      </c>
      <c r="W31" s="95"/>
      <c r="X31" s="95"/>
      <c r="Y31" s="264"/>
      <c r="Z31" s="116" t="str">
        <f t="shared" si="6"/>
        <v/>
      </c>
      <c r="AA31" s="150" t="str">
        <f t="shared" si="1"/>
        <v/>
      </c>
      <c r="AB31" s="3" t="e">
        <f t="shared" si="7"/>
        <v>#N/A</v>
      </c>
      <c r="AC31" s="3" t="e">
        <f t="shared" si="2"/>
        <v>#N/A</v>
      </c>
      <c r="AD31" s="3" t="str">
        <f t="shared" si="3"/>
        <v/>
      </c>
      <c r="AE31" s="3" t="str">
        <f t="shared" si="4"/>
        <v/>
      </c>
      <c r="AH31" s="48"/>
      <c r="AJ31" s="1" t="s">
        <v>126</v>
      </c>
    </row>
    <row r="32" spans="1:36" s="1" customFormat="1" ht="13.5" customHeight="1">
      <c r="A32" s="13">
        <v>15</v>
      </c>
      <c r="B32" s="42"/>
      <c r="C32" s="41"/>
      <c r="D32" s="41"/>
      <c r="E32" s="41"/>
      <c r="F32" s="41"/>
      <c r="G32" s="175"/>
      <c r="H32" s="176"/>
      <c r="I32" s="176"/>
      <c r="J32" s="177"/>
      <c r="K32" s="41"/>
      <c r="L32" s="178"/>
      <c r="M32" s="176"/>
      <c r="N32" s="238"/>
      <c r="O32" s="238"/>
      <c r="P32" s="158"/>
      <c r="Q32" s="158"/>
      <c r="R32" s="38" t="str">
        <f t="shared" si="0"/>
        <v/>
      </c>
      <c r="S32" s="148" t="str">
        <f t="shared" si="5"/>
        <v/>
      </c>
      <c r="T32" s="160"/>
      <c r="U32" s="160"/>
      <c r="V32" s="39" t="str">
        <f t="shared" si="8"/>
        <v/>
      </c>
      <c r="W32" s="95"/>
      <c r="X32" s="95"/>
      <c r="Y32" s="264"/>
      <c r="Z32" s="116" t="str">
        <f t="shared" si="6"/>
        <v/>
      </c>
      <c r="AA32" s="150" t="str">
        <f t="shared" si="1"/>
        <v/>
      </c>
      <c r="AB32" s="3" t="e">
        <f t="shared" si="7"/>
        <v>#N/A</v>
      </c>
      <c r="AC32" s="3" t="e">
        <f t="shared" si="2"/>
        <v>#N/A</v>
      </c>
      <c r="AD32" s="3" t="str">
        <f t="shared" si="3"/>
        <v/>
      </c>
      <c r="AE32" s="3" t="str">
        <f t="shared" si="4"/>
        <v/>
      </c>
      <c r="AH32" s="48"/>
      <c r="AJ32" s="1" t="s">
        <v>127</v>
      </c>
    </row>
    <row r="33" spans="1:36" s="1" customFormat="1" ht="13.5" customHeight="1">
      <c r="A33" s="13">
        <v>16</v>
      </c>
      <c r="B33" s="42"/>
      <c r="C33" s="41"/>
      <c r="D33" s="41"/>
      <c r="E33" s="41"/>
      <c r="F33" s="41"/>
      <c r="G33" s="175"/>
      <c r="H33" s="176"/>
      <c r="I33" s="176"/>
      <c r="J33" s="177"/>
      <c r="K33" s="41"/>
      <c r="L33" s="178"/>
      <c r="M33" s="176"/>
      <c r="N33" s="238"/>
      <c r="O33" s="238"/>
      <c r="P33" s="158"/>
      <c r="Q33" s="158"/>
      <c r="R33" s="38" t="str">
        <f t="shared" si="0"/>
        <v/>
      </c>
      <c r="S33" s="148" t="str">
        <f t="shared" si="5"/>
        <v/>
      </c>
      <c r="T33" s="160"/>
      <c r="U33" s="160"/>
      <c r="V33" s="39" t="str">
        <f t="shared" si="8"/>
        <v/>
      </c>
      <c r="W33" s="95"/>
      <c r="X33" s="95"/>
      <c r="Y33" s="264"/>
      <c r="Z33" s="116" t="str">
        <f t="shared" si="6"/>
        <v/>
      </c>
      <c r="AA33" s="150" t="str">
        <f t="shared" si="1"/>
        <v/>
      </c>
      <c r="AB33" s="3" t="e">
        <f t="shared" si="7"/>
        <v>#N/A</v>
      </c>
      <c r="AC33" s="3" t="e">
        <f t="shared" si="2"/>
        <v>#N/A</v>
      </c>
      <c r="AD33" s="3" t="str">
        <f t="shared" si="3"/>
        <v/>
      </c>
      <c r="AE33" s="3" t="str">
        <f t="shared" si="4"/>
        <v/>
      </c>
      <c r="AF33" s="4"/>
      <c r="AG33" s="4"/>
      <c r="AH33" s="48"/>
      <c r="AJ33" s="1" t="s">
        <v>128</v>
      </c>
    </row>
    <row r="34" spans="1:36" s="1" customFormat="1" ht="13.5" customHeight="1">
      <c r="A34" s="13">
        <v>17</v>
      </c>
      <c r="B34" s="42"/>
      <c r="C34" s="41"/>
      <c r="D34" s="41"/>
      <c r="E34" s="41"/>
      <c r="F34" s="41"/>
      <c r="G34" s="175"/>
      <c r="H34" s="176"/>
      <c r="I34" s="176"/>
      <c r="J34" s="177"/>
      <c r="K34" s="41"/>
      <c r="L34" s="178"/>
      <c r="M34" s="176"/>
      <c r="N34" s="238"/>
      <c r="O34" s="238"/>
      <c r="P34" s="158"/>
      <c r="Q34" s="158"/>
      <c r="R34" s="38" t="str">
        <f t="shared" si="0"/>
        <v/>
      </c>
      <c r="S34" s="148" t="str">
        <f t="shared" si="5"/>
        <v/>
      </c>
      <c r="T34" s="160"/>
      <c r="U34" s="160"/>
      <c r="V34" s="39" t="str">
        <f t="shared" si="8"/>
        <v/>
      </c>
      <c r="W34" s="95"/>
      <c r="X34" s="95"/>
      <c r="Y34" s="264"/>
      <c r="Z34" s="116" t="str">
        <f t="shared" si="6"/>
        <v/>
      </c>
      <c r="AA34" s="150" t="str">
        <f t="shared" si="1"/>
        <v/>
      </c>
      <c r="AB34" s="3" t="e">
        <f t="shared" si="7"/>
        <v>#N/A</v>
      </c>
      <c r="AC34" s="3" t="e">
        <f t="shared" si="2"/>
        <v>#N/A</v>
      </c>
      <c r="AD34" s="3" t="str">
        <f t="shared" si="3"/>
        <v/>
      </c>
      <c r="AE34" s="3" t="str">
        <f t="shared" si="4"/>
        <v/>
      </c>
      <c r="AF34" s="5"/>
      <c r="AG34" s="5"/>
      <c r="AH34" s="48"/>
      <c r="AJ34" s="1" t="s">
        <v>129</v>
      </c>
    </row>
    <row r="35" spans="1:36" s="1" customFormat="1" ht="13.5" customHeight="1">
      <c r="A35" s="13">
        <v>18</v>
      </c>
      <c r="B35" s="42"/>
      <c r="C35" s="41"/>
      <c r="D35" s="41"/>
      <c r="E35" s="41"/>
      <c r="F35" s="41"/>
      <c r="G35" s="175"/>
      <c r="H35" s="176"/>
      <c r="I35" s="176"/>
      <c r="J35" s="177"/>
      <c r="K35" s="41"/>
      <c r="L35" s="178"/>
      <c r="M35" s="176"/>
      <c r="N35" s="238"/>
      <c r="O35" s="238"/>
      <c r="P35" s="158"/>
      <c r="Q35" s="158"/>
      <c r="R35" s="38" t="str">
        <f t="shared" si="0"/>
        <v/>
      </c>
      <c r="S35" s="148" t="str">
        <f t="shared" si="5"/>
        <v/>
      </c>
      <c r="T35" s="160"/>
      <c r="U35" s="160"/>
      <c r="V35" s="39" t="str">
        <f t="shared" si="8"/>
        <v/>
      </c>
      <c r="W35" s="95"/>
      <c r="X35" s="95"/>
      <c r="Y35" s="264"/>
      <c r="Z35" s="116" t="str">
        <f t="shared" si="6"/>
        <v/>
      </c>
      <c r="AA35" s="150" t="str">
        <f t="shared" si="1"/>
        <v/>
      </c>
      <c r="AB35" s="3" t="e">
        <f t="shared" si="7"/>
        <v>#N/A</v>
      </c>
      <c r="AC35" s="3" t="e">
        <f t="shared" si="2"/>
        <v>#N/A</v>
      </c>
      <c r="AD35" s="3" t="str">
        <f t="shared" si="3"/>
        <v/>
      </c>
      <c r="AE35" s="3" t="str">
        <f t="shared" si="4"/>
        <v/>
      </c>
      <c r="AF35" s="5"/>
      <c r="AG35" s="5"/>
      <c r="AH35" s="48"/>
      <c r="AJ35" s="1" t="s">
        <v>130</v>
      </c>
    </row>
    <row r="36" spans="1:36" s="1" customFormat="1" ht="13.5" customHeight="1">
      <c r="A36" s="13">
        <v>19</v>
      </c>
      <c r="B36" s="42"/>
      <c r="C36" s="41"/>
      <c r="D36" s="41"/>
      <c r="E36" s="41"/>
      <c r="F36" s="41"/>
      <c r="G36" s="175"/>
      <c r="H36" s="176"/>
      <c r="I36" s="176"/>
      <c r="J36" s="177"/>
      <c r="K36" s="41"/>
      <c r="L36" s="178"/>
      <c r="M36" s="176"/>
      <c r="N36" s="238"/>
      <c r="O36" s="238"/>
      <c r="P36" s="158"/>
      <c r="Q36" s="158"/>
      <c r="R36" s="38" t="str">
        <f t="shared" si="0"/>
        <v/>
      </c>
      <c r="S36" s="148" t="str">
        <f t="shared" si="5"/>
        <v/>
      </c>
      <c r="T36" s="160"/>
      <c r="U36" s="160"/>
      <c r="V36" s="39" t="str">
        <f t="shared" si="8"/>
        <v/>
      </c>
      <c r="W36" s="95"/>
      <c r="X36" s="95"/>
      <c r="Y36" s="264"/>
      <c r="Z36" s="116" t="str">
        <f t="shared" si="6"/>
        <v/>
      </c>
      <c r="AA36" s="150" t="str">
        <f t="shared" si="1"/>
        <v/>
      </c>
      <c r="AB36" s="3" t="e">
        <f t="shared" si="7"/>
        <v>#N/A</v>
      </c>
      <c r="AC36" s="3" t="e">
        <f t="shared" si="2"/>
        <v>#N/A</v>
      </c>
      <c r="AD36" s="3" t="str">
        <f t="shared" si="3"/>
        <v/>
      </c>
      <c r="AE36" s="3" t="str">
        <f t="shared" si="4"/>
        <v/>
      </c>
      <c r="AF36" s="5"/>
      <c r="AG36" s="5"/>
      <c r="AH36" s="48"/>
      <c r="AJ36" s="1" t="s">
        <v>131</v>
      </c>
    </row>
    <row r="37" spans="1:36" s="1" customFormat="1" ht="13.5" customHeight="1">
      <c r="A37" s="13">
        <v>20</v>
      </c>
      <c r="B37" s="42"/>
      <c r="C37" s="41"/>
      <c r="D37" s="41"/>
      <c r="E37" s="41"/>
      <c r="F37" s="41"/>
      <c r="G37" s="175"/>
      <c r="H37" s="176"/>
      <c r="I37" s="176"/>
      <c r="J37" s="177"/>
      <c r="K37" s="41"/>
      <c r="L37" s="178"/>
      <c r="M37" s="176"/>
      <c r="N37" s="238"/>
      <c r="O37" s="238"/>
      <c r="P37" s="158"/>
      <c r="Q37" s="158"/>
      <c r="R37" s="38" t="str">
        <f t="shared" si="0"/>
        <v/>
      </c>
      <c r="S37" s="148" t="str">
        <f t="shared" si="5"/>
        <v/>
      </c>
      <c r="T37" s="160"/>
      <c r="U37" s="160"/>
      <c r="V37" s="39" t="str">
        <f t="shared" si="8"/>
        <v/>
      </c>
      <c r="W37" s="225"/>
      <c r="X37" s="225"/>
      <c r="Y37" s="264"/>
      <c r="Z37" s="116" t="str">
        <f t="shared" si="6"/>
        <v/>
      </c>
      <c r="AA37" s="150" t="str">
        <f t="shared" si="1"/>
        <v/>
      </c>
      <c r="AB37" s="3" t="e">
        <f t="shared" si="7"/>
        <v>#N/A</v>
      </c>
      <c r="AC37" s="3" t="e">
        <f t="shared" si="2"/>
        <v>#N/A</v>
      </c>
      <c r="AD37" s="3" t="str">
        <f t="shared" si="3"/>
        <v/>
      </c>
      <c r="AE37" s="3" t="str">
        <f t="shared" si="4"/>
        <v/>
      </c>
      <c r="AF37" s="5"/>
      <c r="AG37" s="5"/>
      <c r="AH37" s="48"/>
      <c r="AJ37" s="1" t="s">
        <v>132</v>
      </c>
    </row>
    <row r="38" spans="1:36" s="1" customFormat="1" ht="13.5" customHeight="1">
      <c r="A38" s="13">
        <v>21</v>
      </c>
      <c r="B38" s="42"/>
      <c r="C38" s="41"/>
      <c r="D38" s="41"/>
      <c r="E38" s="41"/>
      <c r="F38" s="41"/>
      <c r="G38" s="175"/>
      <c r="H38" s="176"/>
      <c r="I38" s="176"/>
      <c r="J38" s="177"/>
      <c r="K38" s="41"/>
      <c r="L38" s="178"/>
      <c r="M38" s="176"/>
      <c r="N38" s="238"/>
      <c r="O38" s="238"/>
      <c r="P38" s="158"/>
      <c r="Q38" s="158"/>
      <c r="R38" s="38" t="str">
        <f t="shared" si="0"/>
        <v/>
      </c>
      <c r="S38" s="148" t="str">
        <f t="shared" si="5"/>
        <v/>
      </c>
      <c r="T38" s="160"/>
      <c r="U38" s="160"/>
      <c r="V38" s="39" t="str">
        <f t="shared" si="8"/>
        <v/>
      </c>
      <c r="W38" s="225"/>
      <c r="X38" s="225"/>
      <c r="Y38" s="264"/>
      <c r="Z38" s="116" t="str">
        <f t="shared" si="6"/>
        <v/>
      </c>
      <c r="AA38" s="150" t="str">
        <f t="shared" si="1"/>
        <v/>
      </c>
      <c r="AB38" s="3" t="e">
        <f t="shared" si="7"/>
        <v>#N/A</v>
      </c>
      <c r="AC38" s="3" t="e">
        <f t="shared" si="2"/>
        <v>#N/A</v>
      </c>
      <c r="AD38" s="3" t="str">
        <f t="shared" si="3"/>
        <v/>
      </c>
      <c r="AE38" s="3" t="str">
        <f t="shared" si="4"/>
        <v/>
      </c>
      <c r="AF38" s="5"/>
      <c r="AG38" s="5"/>
      <c r="AH38" s="48"/>
      <c r="AJ38" s="1" t="s">
        <v>133</v>
      </c>
    </row>
    <row r="39" spans="1:36" s="1" customFormat="1" ht="13.5" customHeight="1">
      <c r="A39" s="13">
        <v>22</v>
      </c>
      <c r="B39" s="42"/>
      <c r="C39" s="41"/>
      <c r="D39" s="41"/>
      <c r="E39" s="41"/>
      <c r="F39" s="41"/>
      <c r="G39" s="175"/>
      <c r="H39" s="176"/>
      <c r="I39" s="176"/>
      <c r="J39" s="177"/>
      <c r="K39" s="41"/>
      <c r="L39" s="178"/>
      <c r="M39" s="176"/>
      <c r="N39" s="238"/>
      <c r="O39" s="238"/>
      <c r="P39" s="158"/>
      <c r="Q39" s="158"/>
      <c r="R39" s="38" t="str">
        <f t="shared" si="0"/>
        <v/>
      </c>
      <c r="S39" s="148" t="str">
        <f t="shared" si="5"/>
        <v/>
      </c>
      <c r="T39" s="160"/>
      <c r="U39" s="160"/>
      <c r="V39" s="39" t="str">
        <f t="shared" si="8"/>
        <v/>
      </c>
      <c r="W39" s="95"/>
      <c r="X39" s="95"/>
      <c r="Y39" s="264"/>
      <c r="Z39" s="116" t="str">
        <f t="shared" si="6"/>
        <v/>
      </c>
      <c r="AA39" s="150" t="str">
        <f t="shared" si="1"/>
        <v/>
      </c>
      <c r="AB39" s="3" t="e">
        <f t="shared" si="7"/>
        <v>#N/A</v>
      </c>
      <c r="AC39" s="3" t="e">
        <f t="shared" si="2"/>
        <v>#N/A</v>
      </c>
      <c r="AD39" s="3" t="str">
        <f t="shared" si="3"/>
        <v/>
      </c>
      <c r="AE39" s="3" t="str">
        <f t="shared" si="4"/>
        <v/>
      </c>
      <c r="AF39" s="5"/>
      <c r="AG39" s="5"/>
      <c r="AH39" s="241"/>
      <c r="AJ39" s="1" t="s">
        <v>134</v>
      </c>
    </row>
    <row r="40" spans="1:36" s="1" customFormat="1" ht="13.5" customHeight="1">
      <c r="A40" s="13">
        <v>23</v>
      </c>
      <c r="B40" s="42"/>
      <c r="C40" s="41"/>
      <c r="D40" s="41"/>
      <c r="E40" s="41"/>
      <c r="F40" s="41"/>
      <c r="G40" s="175"/>
      <c r="H40" s="176"/>
      <c r="I40" s="176"/>
      <c r="J40" s="177"/>
      <c r="K40" s="41"/>
      <c r="L40" s="178"/>
      <c r="M40" s="176"/>
      <c r="N40" s="238"/>
      <c r="O40" s="238"/>
      <c r="P40" s="158"/>
      <c r="Q40" s="158"/>
      <c r="R40" s="38" t="str">
        <f t="shared" si="0"/>
        <v/>
      </c>
      <c r="S40" s="148" t="str">
        <f t="shared" si="5"/>
        <v/>
      </c>
      <c r="T40" s="160"/>
      <c r="U40" s="160"/>
      <c r="V40" s="39" t="str">
        <f t="shared" si="8"/>
        <v/>
      </c>
      <c r="W40" s="95"/>
      <c r="X40" s="95"/>
      <c r="Y40" s="264"/>
      <c r="Z40" s="116" t="str">
        <f t="shared" si="6"/>
        <v/>
      </c>
      <c r="AA40" s="150" t="str">
        <f t="shared" si="1"/>
        <v/>
      </c>
      <c r="AB40" s="3" t="e">
        <f t="shared" si="7"/>
        <v>#N/A</v>
      </c>
      <c r="AC40" s="3" t="e">
        <f t="shared" si="2"/>
        <v>#N/A</v>
      </c>
      <c r="AD40" s="3" t="str">
        <f t="shared" si="3"/>
        <v/>
      </c>
      <c r="AE40" s="3" t="str">
        <f t="shared" si="4"/>
        <v/>
      </c>
      <c r="AF40" s="5"/>
      <c r="AG40" s="5"/>
      <c r="AH40" s="241"/>
      <c r="AJ40" s="1" t="s">
        <v>135</v>
      </c>
    </row>
    <row r="41" spans="1:36" s="1" customFormat="1" ht="13.5" customHeight="1">
      <c r="A41" s="13">
        <v>24</v>
      </c>
      <c r="B41" s="42"/>
      <c r="C41" s="41"/>
      <c r="D41" s="41"/>
      <c r="E41" s="41"/>
      <c r="F41" s="41"/>
      <c r="G41" s="175"/>
      <c r="H41" s="176"/>
      <c r="I41" s="176"/>
      <c r="J41" s="177"/>
      <c r="K41" s="41"/>
      <c r="L41" s="178"/>
      <c r="M41" s="176"/>
      <c r="N41" s="238"/>
      <c r="O41" s="238"/>
      <c r="P41" s="158"/>
      <c r="Q41" s="158"/>
      <c r="R41" s="38" t="str">
        <f t="shared" si="0"/>
        <v/>
      </c>
      <c r="S41" s="148" t="str">
        <f t="shared" si="5"/>
        <v/>
      </c>
      <c r="T41" s="160"/>
      <c r="U41" s="160"/>
      <c r="V41" s="39" t="str">
        <f t="shared" si="8"/>
        <v/>
      </c>
      <c r="W41" s="95"/>
      <c r="X41" s="95"/>
      <c r="Y41" s="264"/>
      <c r="Z41" s="116" t="str">
        <f t="shared" si="6"/>
        <v/>
      </c>
      <c r="AA41" s="150" t="str">
        <f t="shared" si="1"/>
        <v/>
      </c>
      <c r="AB41" s="3" t="e">
        <f t="shared" si="7"/>
        <v>#N/A</v>
      </c>
      <c r="AC41" s="3" t="e">
        <f t="shared" si="2"/>
        <v>#N/A</v>
      </c>
      <c r="AD41" s="3" t="str">
        <f t="shared" si="3"/>
        <v/>
      </c>
      <c r="AE41" s="3" t="str">
        <f t="shared" si="4"/>
        <v/>
      </c>
      <c r="AF41" s="5"/>
      <c r="AG41" s="5"/>
      <c r="AH41" s="241"/>
      <c r="AJ41" s="1" t="s">
        <v>136</v>
      </c>
    </row>
    <row r="42" spans="1:36" s="1" customFormat="1" ht="13.5" customHeight="1">
      <c r="A42" s="13">
        <v>25</v>
      </c>
      <c r="B42" s="42"/>
      <c r="C42" s="41"/>
      <c r="D42" s="41"/>
      <c r="E42" s="41"/>
      <c r="F42" s="41"/>
      <c r="G42" s="175"/>
      <c r="H42" s="176"/>
      <c r="I42" s="176"/>
      <c r="J42" s="177"/>
      <c r="K42" s="41"/>
      <c r="L42" s="178"/>
      <c r="M42" s="176"/>
      <c r="N42" s="238"/>
      <c r="O42" s="238"/>
      <c r="P42" s="158"/>
      <c r="Q42" s="158"/>
      <c r="R42" s="38" t="str">
        <f t="shared" si="0"/>
        <v/>
      </c>
      <c r="S42" s="148" t="str">
        <f t="shared" si="5"/>
        <v/>
      </c>
      <c r="T42" s="160"/>
      <c r="U42" s="160"/>
      <c r="V42" s="39" t="str">
        <f t="shared" si="8"/>
        <v/>
      </c>
      <c r="W42" s="95"/>
      <c r="X42" s="95"/>
      <c r="Y42" s="264"/>
      <c r="Z42" s="116" t="str">
        <f t="shared" si="6"/>
        <v/>
      </c>
      <c r="AA42" s="150" t="str">
        <f t="shared" si="1"/>
        <v/>
      </c>
      <c r="AB42" s="3" t="e">
        <f t="shared" si="7"/>
        <v>#N/A</v>
      </c>
      <c r="AC42" s="3" t="e">
        <f t="shared" si="2"/>
        <v>#N/A</v>
      </c>
      <c r="AD42" s="3" t="str">
        <f t="shared" si="3"/>
        <v/>
      </c>
      <c r="AE42" s="3" t="str">
        <f t="shared" si="4"/>
        <v/>
      </c>
      <c r="AF42" s="5"/>
      <c r="AG42" s="5"/>
      <c r="AH42" s="241"/>
      <c r="AJ42" s="1" t="s">
        <v>137</v>
      </c>
    </row>
    <row r="43" spans="1:36" s="1" customFormat="1" ht="13.5" customHeight="1">
      <c r="A43" s="13">
        <v>26</v>
      </c>
      <c r="B43" s="42"/>
      <c r="C43" s="41"/>
      <c r="D43" s="41"/>
      <c r="E43" s="41"/>
      <c r="F43" s="41"/>
      <c r="G43" s="175"/>
      <c r="H43" s="176"/>
      <c r="I43" s="176"/>
      <c r="J43" s="177"/>
      <c r="K43" s="41"/>
      <c r="L43" s="178"/>
      <c r="M43" s="176"/>
      <c r="N43" s="238"/>
      <c r="O43" s="238"/>
      <c r="P43" s="158"/>
      <c r="Q43" s="158"/>
      <c r="R43" s="38" t="str">
        <f t="shared" si="0"/>
        <v/>
      </c>
      <c r="S43" s="148" t="str">
        <f t="shared" si="5"/>
        <v/>
      </c>
      <c r="T43" s="160"/>
      <c r="U43" s="160"/>
      <c r="V43" s="39" t="str">
        <f t="shared" si="8"/>
        <v/>
      </c>
      <c r="W43" s="95"/>
      <c r="X43" s="95"/>
      <c r="Y43" s="264"/>
      <c r="Z43" s="116" t="str">
        <f t="shared" si="6"/>
        <v/>
      </c>
      <c r="AA43" s="150" t="str">
        <f t="shared" si="1"/>
        <v/>
      </c>
      <c r="AB43" s="3" t="e">
        <f t="shared" si="7"/>
        <v>#N/A</v>
      </c>
      <c r="AC43" s="3" t="e">
        <f t="shared" si="2"/>
        <v>#N/A</v>
      </c>
      <c r="AD43" s="3" t="str">
        <f t="shared" si="3"/>
        <v/>
      </c>
      <c r="AE43" s="3" t="str">
        <f t="shared" si="4"/>
        <v/>
      </c>
      <c r="AF43" s="5"/>
      <c r="AG43" s="5"/>
      <c r="AH43" s="241"/>
      <c r="AJ43" s="1" t="s">
        <v>138</v>
      </c>
    </row>
    <row r="44" spans="1:36" s="1" customFormat="1" ht="13.5" customHeight="1">
      <c r="A44" s="13">
        <v>27</v>
      </c>
      <c r="B44" s="42"/>
      <c r="C44" s="41"/>
      <c r="D44" s="41"/>
      <c r="E44" s="41"/>
      <c r="F44" s="41"/>
      <c r="G44" s="175"/>
      <c r="H44" s="176"/>
      <c r="I44" s="176"/>
      <c r="J44" s="177"/>
      <c r="K44" s="41"/>
      <c r="L44" s="178"/>
      <c r="M44" s="176"/>
      <c r="N44" s="238"/>
      <c r="O44" s="238"/>
      <c r="P44" s="158"/>
      <c r="Q44" s="158"/>
      <c r="R44" s="38" t="str">
        <f t="shared" si="0"/>
        <v/>
      </c>
      <c r="S44" s="148" t="str">
        <f t="shared" si="5"/>
        <v/>
      </c>
      <c r="T44" s="160"/>
      <c r="U44" s="160"/>
      <c r="V44" s="39" t="str">
        <f t="shared" si="8"/>
        <v/>
      </c>
      <c r="W44" s="95"/>
      <c r="X44" s="95"/>
      <c r="Y44" s="264"/>
      <c r="Z44" s="116" t="str">
        <f t="shared" si="6"/>
        <v/>
      </c>
      <c r="AA44" s="150" t="str">
        <f t="shared" si="1"/>
        <v/>
      </c>
      <c r="AB44" s="3" t="e">
        <f t="shared" si="7"/>
        <v>#N/A</v>
      </c>
      <c r="AC44" s="3" t="e">
        <f t="shared" si="2"/>
        <v>#N/A</v>
      </c>
      <c r="AD44" s="3" t="str">
        <f t="shared" si="3"/>
        <v/>
      </c>
      <c r="AE44" s="3" t="str">
        <f t="shared" si="4"/>
        <v/>
      </c>
      <c r="AF44" s="5"/>
      <c r="AG44" s="5"/>
      <c r="AH44" s="241"/>
      <c r="AJ44" s="1" t="s">
        <v>139</v>
      </c>
    </row>
    <row r="45" spans="1:36" s="1" customFormat="1" ht="13.5" customHeight="1">
      <c r="A45" s="13">
        <v>28</v>
      </c>
      <c r="B45" s="42"/>
      <c r="C45" s="41"/>
      <c r="D45" s="41"/>
      <c r="E45" s="41"/>
      <c r="F45" s="41"/>
      <c r="G45" s="175"/>
      <c r="H45" s="176"/>
      <c r="I45" s="176"/>
      <c r="J45" s="177"/>
      <c r="K45" s="41"/>
      <c r="L45" s="178"/>
      <c r="M45" s="176"/>
      <c r="N45" s="238"/>
      <c r="O45" s="238"/>
      <c r="P45" s="158"/>
      <c r="Q45" s="158"/>
      <c r="R45" s="38" t="str">
        <f t="shared" si="0"/>
        <v/>
      </c>
      <c r="S45" s="148" t="str">
        <f t="shared" si="5"/>
        <v/>
      </c>
      <c r="T45" s="160"/>
      <c r="U45" s="160"/>
      <c r="V45" s="39" t="str">
        <f t="shared" si="8"/>
        <v/>
      </c>
      <c r="W45" s="95"/>
      <c r="X45" s="95"/>
      <c r="Y45" s="264"/>
      <c r="Z45" s="116" t="str">
        <f t="shared" si="6"/>
        <v/>
      </c>
      <c r="AA45" s="150" t="str">
        <f t="shared" si="1"/>
        <v/>
      </c>
      <c r="AB45" s="3" t="e">
        <f t="shared" si="7"/>
        <v>#N/A</v>
      </c>
      <c r="AC45" s="3" t="e">
        <f t="shared" si="2"/>
        <v>#N/A</v>
      </c>
      <c r="AD45" s="3" t="str">
        <f t="shared" si="3"/>
        <v/>
      </c>
      <c r="AE45" s="3" t="str">
        <f t="shared" si="4"/>
        <v/>
      </c>
      <c r="AF45" s="5"/>
      <c r="AG45" s="5"/>
      <c r="AH45" s="241"/>
      <c r="AJ45" s="1" t="s">
        <v>140</v>
      </c>
    </row>
    <row r="46" spans="1:36" s="1" customFormat="1" ht="13.5" customHeight="1">
      <c r="A46" s="13">
        <v>29</v>
      </c>
      <c r="B46" s="42"/>
      <c r="C46" s="41"/>
      <c r="D46" s="41"/>
      <c r="E46" s="41"/>
      <c r="F46" s="41"/>
      <c r="G46" s="175"/>
      <c r="H46" s="176"/>
      <c r="I46" s="176"/>
      <c r="J46" s="177"/>
      <c r="K46" s="41"/>
      <c r="L46" s="178"/>
      <c r="M46" s="176"/>
      <c r="N46" s="238"/>
      <c r="O46" s="238"/>
      <c r="P46" s="158"/>
      <c r="Q46" s="158"/>
      <c r="R46" s="38" t="str">
        <f t="shared" si="0"/>
        <v/>
      </c>
      <c r="S46" s="148" t="str">
        <f t="shared" si="5"/>
        <v/>
      </c>
      <c r="T46" s="160"/>
      <c r="U46" s="160"/>
      <c r="V46" s="39" t="str">
        <f t="shared" si="8"/>
        <v/>
      </c>
      <c r="W46" s="95"/>
      <c r="X46" s="95"/>
      <c r="Y46" s="264"/>
      <c r="Z46" s="116" t="str">
        <f t="shared" si="6"/>
        <v/>
      </c>
      <c r="AA46" s="150" t="str">
        <f t="shared" si="1"/>
        <v/>
      </c>
      <c r="AB46" s="3" t="e">
        <f t="shared" si="7"/>
        <v>#N/A</v>
      </c>
      <c r="AC46" s="3" t="e">
        <f t="shared" si="2"/>
        <v>#N/A</v>
      </c>
      <c r="AD46" s="3" t="str">
        <f t="shared" si="3"/>
        <v/>
      </c>
      <c r="AE46" s="3" t="str">
        <f t="shared" si="4"/>
        <v/>
      </c>
      <c r="AF46" s="5"/>
      <c r="AG46" s="5"/>
      <c r="AH46" s="241"/>
      <c r="AJ46" s="1" t="s">
        <v>141</v>
      </c>
    </row>
    <row r="47" spans="1:36" s="1" customFormat="1" ht="13.5" customHeight="1">
      <c r="A47" s="13">
        <v>30</v>
      </c>
      <c r="B47" s="42"/>
      <c r="C47" s="41"/>
      <c r="D47" s="41"/>
      <c r="E47" s="41"/>
      <c r="F47" s="41"/>
      <c r="G47" s="175"/>
      <c r="H47" s="176"/>
      <c r="I47" s="176"/>
      <c r="J47" s="177"/>
      <c r="K47" s="41"/>
      <c r="L47" s="178"/>
      <c r="M47" s="176"/>
      <c r="N47" s="238"/>
      <c r="O47" s="238"/>
      <c r="P47" s="158"/>
      <c r="Q47" s="158"/>
      <c r="R47" s="38" t="str">
        <f t="shared" si="0"/>
        <v/>
      </c>
      <c r="S47" s="148" t="str">
        <f t="shared" si="5"/>
        <v/>
      </c>
      <c r="T47" s="160"/>
      <c r="U47" s="160"/>
      <c r="V47" s="39" t="str">
        <f t="shared" si="8"/>
        <v/>
      </c>
      <c r="W47" s="95"/>
      <c r="X47" s="95"/>
      <c r="Y47" s="264"/>
      <c r="Z47" s="116" t="str">
        <f t="shared" si="6"/>
        <v/>
      </c>
      <c r="AA47" s="150" t="str">
        <f t="shared" si="1"/>
        <v/>
      </c>
      <c r="AB47" s="3" t="e">
        <f t="shared" si="7"/>
        <v>#N/A</v>
      </c>
      <c r="AC47" s="3" t="e">
        <f t="shared" si="2"/>
        <v>#N/A</v>
      </c>
      <c r="AD47" s="3" t="str">
        <f t="shared" si="3"/>
        <v/>
      </c>
      <c r="AE47" s="3" t="str">
        <f t="shared" si="4"/>
        <v/>
      </c>
      <c r="AF47" s="5"/>
      <c r="AG47" s="5"/>
      <c r="AH47" s="241"/>
      <c r="AJ47" s="1" t="s">
        <v>142</v>
      </c>
    </row>
    <row r="48" spans="1:36" s="1" customFormat="1" ht="13.5" customHeight="1">
      <c r="A48" s="13">
        <v>31</v>
      </c>
      <c r="B48" s="42"/>
      <c r="C48" s="41"/>
      <c r="D48" s="41"/>
      <c r="E48" s="41"/>
      <c r="F48" s="41"/>
      <c r="G48" s="175"/>
      <c r="H48" s="176"/>
      <c r="I48" s="176"/>
      <c r="J48" s="177"/>
      <c r="K48" s="41"/>
      <c r="L48" s="178"/>
      <c r="M48" s="176"/>
      <c r="N48" s="238"/>
      <c r="O48" s="238"/>
      <c r="P48" s="158"/>
      <c r="Q48" s="158"/>
      <c r="R48" s="38" t="str">
        <f t="shared" si="0"/>
        <v/>
      </c>
      <c r="S48" s="148" t="str">
        <f t="shared" si="5"/>
        <v/>
      </c>
      <c r="T48" s="160"/>
      <c r="U48" s="160"/>
      <c r="V48" s="39" t="str">
        <f t="shared" si="8"/>
        <v/>
      </c>
      <c r="W48" s="95"/>
      <c r="X48" s="95"/>
      <c r="Y48" s="264"/>
      <c r="Z48" s="116" t="str">
        <f t="shared" si="6"/>
        <v/>
      </c>
      <c r="AA48" s="150" t="str">
        <f t="shared" si="1"/>
        <v/>
      </c>
      <c r="AB48" s="3" t="e">
        <f t="shared" si="7"/>
        <v>#N/A</v>
      </c>
      <c r="AC48" s="3" t="e">
        <f t="shared" si="2"/>
        <v>#N/A</v>
      </c>
      <c r="AD48" s="3" t="str">
        <f t="shared" si="3"/>
        <v/>
      </c>
      <c r="AE48" s="3" t="str">
        <f t="shared" si="4"/>
        <v/>
      </c>
      <c r="AF48" s="5"/>
      <c r="AG48" s="5"/>
      <c r="AH48" s="241"/>
      <c r="AJ48" s="1" t="s">
        <v>143</v>
      </c>
    </row>
    <row r="49" spans="1:36" s="1" customFormat="1" ht="13.5" customHeight="1">
      <c r="A49" s="13">
        <v>32</v>
      </c>
      <c r="B49" s="42"/>
      <c r="C49" s="41"/>
      <c r="D49" s="41"/>
      <c r="E49" s="41"/>
      <c r="F49" s="41"/>
      <c r="G49" s="175"/>
      <c r="H49" s="176"/>
      <c r="I49" s="176"/>
      <c r="J49" s="177"/>
      <c r="K49" s="41"/>
      <c r="L49" s="178"/>
      <c r="M49" s="176"/>
      <c r="N49" s="238"/>
      <c r="O49" s="238"/>
      <c r="P49" s="158"/>
      <c r="Q49" s="158"/>
      <c r="R49" s="38" t="str">
        <f t="shared" si="0"/>
        <v/>
      </c>
      <c r="S49" s="148" t="str">
        <f t="shared" si="5"/>
        <v/>
      </c>
      <c r="T49" s="160"/>
      <c r="U49" s="160"/>
      <c r="V49" s="39" t="str">
        <f t="shared" si="8"/>
        <v/>
      </c>
      <c r="W49" s="95"/>
      <c r="X49" s="95"/>
      <c r="Y49" s="264"/>
      <c r="Z49" s="116" t="str">
        <f t="shared" si="6"/>
        <v/>
      </c>
      <c r="AA49" s="150" t="str">
        <f t="shared" si="1"/>
        <v/>
      </c>
      <c r="AB49" s="3" t="e">
        <f t="shared" si="7"/>
        <v>#N/A</v>
      </c>
      <c r="AC49" s="3" t="e">
        <f t="shared" si="2"/>
        <v>#N/A</v>
      </c>
      <c r="AD49" s="3" t="str">
        <f t="shared" si="3"/>
        <v/>
      </c>
      <c r="AE49" s="3" t="str">
        <f t="shared" si="4"/>
        <v/>
      </c>
      <c r="AF49" s="5"/>
      <c r="AG49" s="5"/>
      <c r="AH49" s="241"/>
      <c r="AJ49" s="1" t="s">
        <v>144</v>
      </c>
    </row>
    <row r="50" spans="1:36" s="1" customFormat="1" ht="13.5" customHeight="1">
      <c r="A50" s="13">
        <v>33</v>
      </c>
      <c r="B50" s="42"/>
      <c r="C50" s="41"/>
      <c r="D50" s="41"/>
      <c r="E50" s="41"/>
      <c r="F50" s="41"/>
      <c r="G50" s="175"/>
      <c r="H50" s="176"/>
      <c r="I50" s="176"/>
      <c r="J50" s="177"/>
      <c r="K50" s="41"/>
      <c r="L50" s="178"/>
      <c r="M50" s="176"/>
      <c r="N50" s="238"/>
      <c r="O50" s="238"/>
      <c r="P50" s="158"/>
      <c r="Q50" s="158"/>
      <c r="R50" s="38" t="str">
        <f t="shared" ref="R50:R67" si="9">IF(ISBLANK(K50)=TRUE,IF(N50&gt;0,"エラー",""),IF(ISNUMBER(AC50)=TRUE,AC50,"エラー"))</f>
        <v/>
      </c>
      <c r="S50" s="148" t="str">
        <f t="shared" si="5"/>
        <v/>
      </c>
      <c r="T50" s="160"/>
      <c r="U50" s="160"/>
      <c r="V50" s="39" t="str">
        <f t="shared" si="8"/>
        <v/>
      </c>
      <c r="W50" s="95"/>
      <c r="X50" s="95"/>
      <c r="Y50" s="264"/>
      <c r="Z50" s="116" t="str">
        <f t="shared" si="6"/>
        <v/>
      </c>
      <c r="AA50" s="150" t="str">
        <f t="shared" si="1"/>
        <v/>
      </c>
      <c r="AB50" s="3" t="e">
        <f t="shared" si="7"/>
        <v>#N/A</v>
      </c>
      <c r="AC50" s="3" t="e">
        <f t="shared" ref="AC50:AC67" si="10">VLOOKUP(AB50,排出係数表ＣＯ２,2,FALSE)</f>
        <v>#N/A</v>
      </c>
      <c r="AD50" s="3" t="str">
        <f t="shared" ref="AD50:AD67" si="11">IF(OR(W50=1,W50=3,K50=""),"",X50)</f>
        <v/>
      </c>
      <c r="AE50" s="3" t="str">
        <f t="shared" ref="AE50:AE67" si="12">IF(AND(X50=1,W50&lt;&gt;"",K50&lt;&gt;""),W50,"")</f>
        <v/>
      </c>
      <c r="AF50" s="5"/>
      <c r="AG50" s="5"/>
      <c r="AH50" s="241"/>
      <c r="AJ50" s="1" t="s">
        <v>145</v>
      </c>
    </row>
    <row r="51" spans="1:36" s="1" customFormat="1" ht="13.5" customHeight="1">
      <c r="A51" s="13">
        <v>34</v>
      </c>
      <c r="B51" s="42"/>
      <c r="C51" s="41"/>
      <c r="D51" s="41"/>
      <c r="E51" s="41"/>
      <c r="F51" s="41"/>
      <c r="G51" s="175"/>
      <c r="H51" s="176"/>
      <c r="I51" s="176"/>
      <c r="J51" s="177"/>
      <c r="K51" s="41"/>
      <c r="L51" s="178"/>
      <c r="M51" s="176"/>
      <c r="N51" s="238"/>
      <c r="O51" s="238"/>
      <c r="P51" s="158"/>
      <c r="Q51" s="158"/>
      <c r="R51" s="38" t="str">
        <f t="shared" si="9"/>
        <v/>
      </c>
      <c r="S51" s="148" t="str">
        <f t="shared" si="5"/>
        <v/>
      </c>
      <c r="T51" s="160"/>
      <c r="U51" s="160"/>
      <c r="V51" s="39" t="str">
        <f t="shared" si="8"/>
        <v/>
      </c>
      <c r="W51" s="95"/>
      <c r="X51" s="95"/>
      <c r="Y51" s="264"/>
      <c r="Z51" s="116" t="str">
        <f t="shared" si="6"/>
        <v/>
      </c>
      <c r="AA51" s="150" t="str">
        <f t="shared" si="1"/>
        <v/>
      </c>
      <c r="AB51" s="3" t="e">
        <f t="shared" si="7"/>
        <v>#N/A</v>
      </c>
      <c r="AC51" s="3" t="e">
        <f t="shared" si="10"/>
        <v>#N/A</v>
      </c>
      <c r="AD51" s="3" t="str">
        <f t="shared" si="11"/>
        <v/>
      </c>
      <c r="AE51" s="3" t="str">
        <f t="shared" si="12"/>
        <v/>
      </c>
      <c r="AH51" s="241"/>
      <c r="AJ51" s="1" t="s">
        <v>146</v>
      </c>
    </row>
    <row r="52" spans="1:36" s="1" customFormat="1" ht="13.5" customHeight="1">
      <c r="A52" s="13">
        <v>35</v>
      </c>
      <c r="B52" s="42"/>
      <c r="C52" s="41"/>
      <c r="D52" s="41"/>
      <c r="E52" s="41"/>
      <c r="F52" s="41"/>
      <c r="G52" s="175"/>
      <c r="H52" s="176"/>
      <c r="I52" s="176"/>
      <c r="J52" s="177"/>
      <c r="K52" s="41"/>
      <c r="L52" s="178"/>
      <c r="M52" s="176"/>
      <c r="N52" s="238"/>
      <c r="O52" s="238"/>
      <c r="P52" s="158"/>
      <c r="Q52" s="158"/>
      <c r="R52" s="38" t="str">
        <f t="shared" si="9"/>
        <v/>
      </c>
      <c r="S52" s="148" t="str">
        <f t="shared" si="5"/>
        <v/>
      </c>
      <c r="T52" s="160"/>
      <c r="U52" s="160"/>
      <c r="V52" s="39" t="str">
        <f t="shared" si="8"/>
        <v/>
      </c>
      <c r="W52" s="95"/>
      <c r="X52" s="95"/>
      <c r="Y52" s="264"/>
      <c r="Z52" s="116" t="str">
        <f t="shared" si="6"/>
        <v/>
      </c>
      <c r="AA52" s="150" t="str">
        <f t="shared" si="1"/>
        <v/>
      </c>
      <c r="AB52" s="3" t="e">
        <f t="shared" si="7"/>
        <v>#N/A</v>
      </c>
      <c r="AC52" s="3" t="e">
        <f t="shared" si="10"/>
        <v>#N/A</v>
      </c>
      <c r="AD52" s="3" t="str">
        <f t="shared" si="11"/>
        <v/>
      </c>
      <c r="AE52" s="3" t="str">
        <f t="shared" si="12"/>
        <v/>
      </c>
      <c r="AH52" s="241"/>
      <c r="AJ52" s="1" t="s">
        <v>147</v>
      </c>
    </row>
    <row r="53" spans="1:36" s="1" customFormat="1" ht="13.5" customHeight="1">
      <c r="A53" s="13">
        <v>36</v>
      </c>
      <c r="B53" s="42"/>
      <c r="C53" s="41"/>
      <c r="D53" s="41"/>
      <c r="E53" s="41"/>
      <c r="F53" s="41"/>
      <c r="G53" s="175"/>
      <c r="H53" s="176"/>
      <c r="I53" s="176"/>
      <c r="J53" s="177"/>
      <c r="K53" s="41"/>
      <c r="L53" s="178"/>
      <c r="M53" s="176"/>
      <c r="N53" s="238"/>
      <c r="O53" s="238"/>
      <c r="P53" s="158"/>
      <c r="Q53" s="158"/>
      <c r="R53" s="38" t="str">
        <f t="shared" si="9"/>
        <v/>
      </c>
      <c r="S53" s="148" t="str">
        <f t="shared" si="5"/>
        <v/>
      </c>
      <c r="T53" s="160"/>
      <c r="U53" s="160"/>
      <c r="V53" s="39" t="str">
        <f t="shared" si="8"/>
        <v/>
      </c>
      <c r="W53" s="95"/>
      <c r="X53" s="95"/>
      <c r="Y53" s="264"/>
      <c r="Z53" s="116" t="str">
        <f t="shared" si="6"/>
        <v/>
      </c>
      <c r="AA53" s="150" t="str">
        <f t="shared" si="1"/>
        <v/>
      </c>
      <c r="AB53" s="3" t="e">
        <f t="shared" si="7"/>
        <v>#N/A</v>
      </c>
      <c r="AC53" s="3" t="e">
        <f t="shared" si="10"/>
        <v>#N/A</v>
      </c>
      <c r="AD53" s="3" t="str">
        <f t="shared" si="11"/>
        <v/>
      </c>
      <c r="AE53" s="3" t="str">
        <f t="shared" si="12"/>
        <v/>
      </c>
      <c r="AH53" s="241"/>
      <c r="AJ53" s="1" t="s">
        <v>148</v>
      </c>
    </row>
    <row r="54" spans="1:36" s="1" customFormat="1" ht="13.5" customHeight="1">
      <c r="A54" s="13">
        <v>37</v>
      </c>
      <c r="B54" s="42"/>
      <c r="C54" s="41"/>
      <c r="D54" s="41"/>
      <c r="E54" s="41"/>
      <c r="F54" s="41"/>
      <c r="G54" s="175"/>
      <c r="H54" s="176"/>
      <c r="I54" s="176"/>
      <c r="J54" s="177"/>
      <c r="K54" s="41"/>
      <c r="L54" s="178"/>
      <c r="M54" s="176"/>
      <c r="N54" s="238"/>
      <c r="O54" s="238"/>
      <c r="P54" s="158"/>
      <c r="Q54" s="158"/>
      <c r="R54" s="38" t="str">
        <f t="shared" si="9"/>
        <v/>
      </c>
      <c r="S54" s="148" t="str">
        <f t="shared" si="5"/>
        <v/>
      </c>
      <c r="T54" s="160"/>
      <c r="U54" s="160"/>
      <c r="V54" s="39" t="str">
        <f t="shared" si="8"/>
        <v/>
      </c>
      <c r="W54" s="95"/>
      <c r="X54" s="95"/>
      <c r="Y54" s="264"/>
      <c r="Z54" s="116" t="str">
        <f t="shared" si="6"/>
        <v/>
      </c>
      <c r="AA54" s="150" t="str">
        <f t="shared" si="1"/>
        <v/>
      </c>
      <c r="AB54" s="3" t="e">
        <f t="shared" si="7"/>
        <v>#N/A</v>
      </c>
      <c r="AC54" s="3" t="e">
        <f t="shared" si="10"/>
        <v>#N/A</v>
      </c>
      <c r="AD54" s="3" t="str">
        <f t="shared" si="11"/>
        <v/>
      </c>
      <c r="AE54" s="3" t="str">
        <f t="shared" si="12"/>
        <v/>
      </c>
      <c r="AH54" s="241"/>
      <c r="AJ54" s="1" t="s">
        <v>149</v>
      </c>
    </row>
    <row r="55" spans="1:36" s="1" customFormat="1" ht="13.5" customHeight="1">
      <c r="A55" s="13">
        <v>38</v>
      </c>
      <c r="B55" s="42"/>
      <c r="C55" s="41"/>
      <c r="D55" s="41"/>
      <c r="E55" s="41"/>
      <c r="F55" s="41"/>
      <c r="G55" s="175"/>
      <c r="H55" s="176"/>
      <c r="I55" s="176"/>
      <c r="J55" s="177"/>
      <c r="K55" s="41"/>
      <c r="L55" s="178"/>
      <c r="M55" s="176"/>
      <c r="N55" s="238"/>
      <c r="O55" s="238"/>
      <c r="P55" s="158"/>
      <c r="Q55" s="158"/>
      <c r="R55" s="38" t="str">
        <f t="shared" si="9"/>
        <v/>
      </c>
      <c r="S55" s="148" t="str">
        <f t="shared" si="5"/>
        <v/>
      </c>
      <c r="T55" s="160"/>
      <c r="U55" s="160"/>
      <c r="V55" s="39" t="str">
        <f t="shared" si="8"/>
        <v/>
      </c>
      <c r="W55" s="95"/>
      <c r="X55" s="95"/>
      <c r="Y55" s="264"/>
      <c r="Z55" s="116" t="str">
        <f t="shared" si="6"/>
        <v/>
      </c>
      <c r="AA55" s="150" t="str">
        <f t="shared" si="1"/>
        <v/>
      </c>
      <c r="AB55" s="3" t="e">
        <f t="shared" si="7"/>
        <v>#N/A</v>
      </c>
      <c r="AC55" s="3" t="e">
        <f t="shared" si="10"/>
        <v>#N/A</v>
      </c>
      <c r="AD55" s="3" t="str">
        <f t="shared" si="11"/>
        <v/>
      </c>
      <c r="AE55" s="3" t="str">
        <f t="shared" si="12"/>
        <v/>
      </c>
      <c r="AH55" s="241"/>
      <c r="AJ55" s="1" t="s">
        <v>150</v>
      </c>
    </row>
    <row r="56" spans="1:36" s="1" customFormat="1" ht="13.5" customHeight="1">
      <c r="A56" s="13">
        <v>39</v>
      </c>
      <c r="B56" s="42"/>
      <c r="C56" s="41"/>
      <c r="D56" s="41"/>
      <c r="E56" s="41"/>
      <c r="F56" s="41"/>
      <c r="G56" s="175"/>
      <c r="H56" s="176"/>
      <c r="I56" s="176"/>
      <c r="J56" s="177"/>
      <c r="K56" s="41"/>
      <c r="L56" s="178"/>
      <c r="M56" s="176"/>
      <c r="N56" s="238"/>
      <c r="O56" s="238"/>
      <c r="P56" s="158"/>
      <c r="Q56" s="158"/>
      <c r="R56" s="38" t="str">
        <f t="shared" si="9"/>
        <v/>
      </c>
      <c r="S56" s="148" t="str">
        <f t="shared" si="5"/>
        <v/>
      </c>
      <c r="T56" s="160"/>
      <c r="U56" s="160"/>
      <c r="V56" s="39" t="str">
        <f t="shared" si="8"/>
        <v/>
      </c>
      <c r="W56" s="95"/>
      <c r="X56" s="95"/>
      <c r="Y56" s="264"/>
      <c r="Z56" s="116" t="str">
        <f t="shared" si="6"/>
        <v/>
      </c>
      <c r="AA56" s="150" t="str">
        <f t="shared" si="1"/>
        <v/>
      </c>
      <c r="AB56" s="3" t="e">
        <f t="shared" si="7"/>
        <v>#N/A</v>
      </c>
      <c r="AC56" s="3" t="e">
        <f t="shared" si="10"/>
        <v>#N/A</v>
      </c>
      <c r="AD56" s="3" t="str">
        <f t="shared" si="11"/>
        <v/>
      </c>
      <c r="AE56" s="3" t="str">
        <f t="shared" si="12"/>
        <v/>
      </c>
      <c r="AH56" s="241"/>
      <c r="AJ56" s="1" t="s">
        <v>151</v>
      </c>
    </row>
    <row r="57" spans="1:36" s="1" customFormat="1" ht="13.5" customHeight="1">
      <c r="A57" s="13">
        <v>40</v>
      </c>
      <c r="B57" s="42"/>
      <c r="C57" s="41"/>
      <c r="D57" s="41"/>
      <c r="E57" s="41"/>
      <c r="F57" s="41"/>
      <c r="G57" s="175"/>
      <c r="H57" s="176"/>
      <c r="I57" s="176"/>
      <c r="J57" s="177"/>
      <c r="K57" s="41"/>
      <c r="L57" s="178"/>
      <c r="M57" s="176"/>
      <c r="N57" s="238"/>
      <c r="O57" s="238"/>
      <c r="P57" s="158"/>
      <c r="Q57" s="158"/>
      <c r="R57" s="38" t="str">
        <f t="shared" si="9"/>
        <v/>
      </c>
      <c r="S57" s="148" t="str">
        <f t="shared" si="5"/>
        <v/>
      </c>
      <c r="T57" s="160"/>
      <c r="U57" s="160"/>
      <c r="V57" s="39" t="str">
        <f t="shared" si="8"/>
        <v/>
      </c>
      <c r="W57" s="95"/>
      <c r="X57" s="95"/>
      <c r="Y57" s="264"/>
      <c r="Z57" s="116" t="str">
        <f t="shared" si="6"/>
        <v/>
      </c>
      <c r="AA57" s="150" t="str">
        <f t="shared" si="1"/>
        <v/>
      </c>
      <c r="AB57" s="3" t="e">
        <f t="shared" si="7"/>
        <v>#N/A</v>
      </c>
      <c r="AC57" s="3" t="e">
        <f t="shared" si="10"/>
        <v>#N/A</v>
      </c>
      <c r="AD57" s="3" t="str">
        <f t="shared" si="11"/>
        <v/>
      </c>
      <c r="AE57" s="3" t="str">
        <f t="shared" si="12"/>
        <v/>
      </c>
      <c r="AH57" s="241"/>
      <c r="AJ57" s="1" t="s">
        <v>152</v>
      </c>
    </row>
    <row r="58" spans="1:36" s="1" customFormat="1" ht="13.5" customHeight="1">
      <c r="A58" s="13">
        <v>41</v>
      </c>
      <c r="B58" s="42"/>
      <c r="C58" s="41"/>
      <c r="D58" s="41"/>
      <c r="E58" s="41"/>
      <c r="F58" s="41"/>
      <c r="G58" s="175"/>
      <c r="H58" s="176"/>
      <c r="I58" s="176"/>
      <c r="J58" s="177"/>
      <c r="K58" s="41"/>
      <c r="L58" s="178"/>
      <c r="M58" s="176"/>
      <c r="N58" s="238"/>
      <c r="O58" s="238"/>
      <c r="P58" s="158"/>
      <c r="Q58" s="158"/>
      <c r="R58" s="38" t="str">
        <f t="shared" si="9"/>
        <v/>
      </c>
      <c r="S58" s="148" t="str">
        <f t="shared" si="5"/>
        <v/>
      </c>
      <c r="T58" s="160"/>
      <c r="U58" s="160"/>
      <c r="V58" s="39" t="str">
        <f t="shared" si="8"/>
        <v/>
      </c>
      <c r="W58" s="95"/>
      <c r="X58" s="95"/>
      <c r="Y58" s="264"/>
      <c r="Z58" s="116" t="str">
        <f t="shared" si="6"/>
        <v/>
      </c>
      <c r="AA58" s="150" t="str">
        <f t="shared" si="1"/>
        <v/>
      </c>
      <c r="AB58" s="3" t="e">
        <f t="shared" si="7"/>
        <v>#N/A</v>
      </c>
      <c r="AC58" s="3" t="e">
        <f t="shared" si="10"/>
        <v>#N/A</v>
      </c>
      <c r="AD58" s="3" t="str">
        <f t="shared" si="11"/>
        <v/>
      </c>
      <c r="AE58" s="3" t="str">
        <f t="shared" si="12"/>
        <v/>
      </c>
      <c r="AH58" s="241"/>
      <c r="AJ58" s="1" t="s">
        <v>153</v>
      </c>
    </row>
    <row r="59" spans="1:36" s="1" customFormat="1" ht="13.5" customHeight="1">
      <c r="A59" s="13">
        <v>42</v>
      </c>
      <c r="B59" s="42"/>
      <c r="C59" s="41"/>
      <c r="D59" s="41"/>
      <c r="E59" s="41"/>
      <c r="F59" s="41"/>
      <c r="G59" s="175"/>
      <c r="H59" s="176"/>
      <c r="I59" s="176"/>
      <c r="J59" s="177"/>
      <c r="K59" s="41"/>
      <c r="L59" s="178"/>
      <c r="M59" s="176"/>
      <c r="N59" s="238"/>
      <c r="O59" s="238"/>
      <c r="P59" s="158"/>
      <c r="Q59" s="158"/>
      <c r="R59" s="38" t="str">
        <f t="shared" si="9"/>
        <v/>
      </c>
      <c r="S59" s="148" t="str">
        <f t="shared" si="5"/>
        <v/>
      </c>
      <c r="T59" s="160"/>
      <c r="U59" s="160"/>
      <c r="V59" s="39" t="str">
        <f t="shared" si="8"/>
        <v/>
      </c>
      <c r="W59" s="95"/>
      <c r="X59" s="95"/>
      <c r="Y59" s="264"/>
      <c r="Z59" s="116" t="str">
        <f t="shared" si="6"/>
        <v/>
      </c>
      <c r="AA59" s="150" t="str">
        <f t="shared" si="1"/>
        <v/>
      </c>
      <c r="AB59" s="3" t="e">
        <f t="shared" si="7"/>
        <v>#N/A</v>
      </c>
      <c r="AC59" s="3" t="e">
        <f t="shared" si="10"/>
        <v>#N/A</v>
      </c>
      <c r="AD59" s="3" t="str">
        <f t="shared" si="11"/>
        <v/>
      </c>
      <c r="AE59" s="3" t="str">
        <f t="shared" si="12"/>
        <v/>
      </c>
      <c r="AH59" s="241"/>
      <c r="AJ59" s="1" t="s">
        <v>154</v>
      </c>
    </row>
    <row r="60" spans="1:36" s="1" customFormat="1" ht="13.5" customHeight="1">
      <c r="A60" s="13">
        <v>43</v>
      </c>
      <c r="B60" s="42"/>
      <c r="C60" s="41"/>
      <c r="D60" s="41"/>
      <c r="E60" s="41"/>
      <c r="F60" s="41"/>
      <c r="G60" s="175"/>
      <c r="H60" s="176"/>
      <c r="I60" s="176"/>
      <c r="J60" s="177"/>
      <c r="K60" s="41"/>
      <c r="L60" s="178"/>
      <c r="M60" s="176"/>
      <c r="N60" s="238"/>
      <c r="O60" s="238"/>
      <c r="P60" s="158"/>
      <c r="Q60" s="158"/>
      <c r="R60" s="38" t="str">
        <f t="shared" si="9"/>
        <v/>
      </c>
      <c r="S60" s="148" t="str">
        <f t="shared" si="5"/>
        <v/>
      </c>
      <c r="T60" s="160"/>
      <c r="U60" s="160"/>
      <c r="V60" s="39" t="str">
        <f t="shared" si="8"/>
        <v/>
      </c>
      <c r="W60" s="95"/>
      <c r="X60" s="95"/>
      <c r="Y60" s="264"/>
      <c r="Z60" s="116" t="str">
        <f t="shared" si="6"/>
        <v/>
      </c>
      <c r="AA60" s="150" t="str">
        <f t="shared" si="1"/>
        <v/>
      </c>
      <c r="AB60" s="3" t="e">
        <f t="shared" si="7"/>
        <v>#N/A</v>
      </c>
      <c r="AC60" s="3" t="e">
        <f t="shared" si="10"/>
        <v>#N/A</v>
      </c>
      <c r="AD60" s="3" t="str">
        <f t="shared" si="11"/>
        <v/>
      </c>
      <c r="AE60" s="3" t="str">
        <f t="shared" si="12"/>
        <v/>
      </c>
      <c r="AH60" s="241"/>
      <c r="AJ60" s="1" t="s">
        <v>155</v>
      </c>
    </row>
    <row r="61" spans="1:36" s="1" customFormat="1" ht="13.5" customHeight="1">
      <c r="A61" s="13">
        <v>44</v>
      </c>
      <c r="B61" s="42"/>
      <c r="C61" s="41"/>
      <c r="D61" s="41"/>
      <c r="E61" s="41"/>
      <c r="F61" s="41"/>
      <c r="G61" s="175"/>
      <c r="H61" s="176"/>
      <c r="I61" s="176"/>
      <c r="J61" s="177"/>
      <c r="K61" s="41"/>
      <c r="L61" s="178"/>
      <c r="M61" s="176"/>
      <c r="N61" s="238"/>
      <c r="O61" s="238"/>
      <c r="P61" s="158"/>
      <c r="Q61" s="158"/>
      <c r="R61" s="38" t="str">
        <f t="shared" si="9"/>
        <v/>
      </c>
      <c r="S61" s="148" t="str">
        <f t="shared" si="5"/>
        <v/>
      </c>
      <c r="T61" s="160"/>
      <c r="U61" s="160"/>
      <c r="V61" s="39" t="str">
        <f t="shared" si="8"/>
        <v/>
      </c>
      <c r="W61" s="95"/>
      <c r="X61" s="95"/>
      <c r="Y61" s="264"/>
      <c r="Z61" s="116" t="str">
        <f t="shared" si="6"/>
        <v/>
      </c>
      <c r="AA61" s="150" t="str">
        <f t="shared" si="1"/>
        <v/>
      </c>
      <c r="AB61" s="3" t="e">
        <f t="shared" si="7"/>
        <v>#N/A</v>
      </c>
      <c r="AC61" s="3" t="e">
        <f t="shared" si="10"/>
        <v>#N/A</v>
      </c>
      <c r="AD61" s="3" t="str">
        <f t="shared" si="11"/>
        <v/>
      </c>
      <c r="AE61" s="3" t="str">
        <f t="shared" si="12"/>
        <v/>
      </c>
      <c r="AH61" s="241"/>
      <c r="AJ61" s="1" t="s">
        <v>156</v>
      </c>
    </row>
    <row r="62" spans="1:36" s="1" customFormat="1" ht="13.5" customHeight="1">
      <c r="A62" s="13">
        <v>45</v>
      </c>
      <c r="B62" s="42"/>
      <c r="C62" s="41"/>
      <c r="D62" s="41"/>
      <c r="E62" s="41"/>
      <c r="F62" s="41"/>
      <c r="G62" s="175"/>
      <c r="H62" s="176"/>
      <c r="I62" s="176"/>
      <c r="J62" s="177"/>
      <c r="K62" s="41"/>
      <c r="L62" s="178"/>
      <c r="M62" s="176"/>
      <c r="N62" s="238"/>
      <c r="O62" s="238"/>
      <c r="P62" s="158"/>
      <c r="Q62" s="158"/>
      <c r="R62" s="38" t="str">
        <f t="shared" si="9"/>
        <v/>
      </c>
      <c r="S62" s="148" t="str">
        <f t="shared" si="5"/>
        <v/>
      </c>
      <c r="T62" s="160"/>
      <c r="U62" s="160"/>
      <c r="V62" s="39" t="str">
        <f t="shared" si="8"/>
        <v/>
      </c>
      <c r="W62" s="95"/>
      <c r="X62" s="95"/>
      <c r="Y62" s="264"/>
      <c r="Z62" s="116" t="str">
        <f t="shared" si="6"/>
        <v/>
      </c>
      <c r="AA62" s="150" t="str">
        <f t="shared" si="1"/>
        <v/>
      </c>
      <c r="AB62" s="3" t="e">
        <f t="shared" si="7"/>
        <v>#N/A</v>
      </c>
      <c r="AC62" s="3" t="e">
        <f t="shared" si="10"/>
        <v>#N/A</v>
      </c>
      <c r="AD62" s="3" t="str">
        <f t="shared" si="11"/>
        <v/>
      </c>
      <c r="AE62" s="3" t="str">
        <f t="shared" si="12"/>
        <v/>
      </c>
      <c r="AH62" s="241"/>
      <c r="AJ62" s="1" t="s">
        <v>157</v>
      </c>
    </row>
    <row r="63" spans="1:36" s="1" customFormat="1" ht="13.5" customHeight="1">
      <c r="A63" s="13">
        <v>46</v>
      </c>
      <c r="B63" s="42"/>
      <c r="C63" s="41"/>
      <c r="D63" s="41"/>
      <c r="E63" s="41"/>
      <c r="F63" s="41"/>
      <c r="G63" s="175"/>
      <c r="H63" s="176"/>
      <c r="I63" s="176"/>
      <c r="J63" s="177"/>
      <c r="K63" s="41"/>
      <c r="L63" s="178"/>
      <c r="M63" s="176"/>
      <c r="N63" s="238"/>
      <c r="O63" s="238"/>
      <c r="P63" s="158"/>
      <c r="Q63" s="158"/>
      <c r="R63" s="38" t="str">
        <f t="shared" si="9"/>
        <v/>
      </c>
      <c r="S63" s="148" t="str">
        <f t="shared" si="5"/>
        <v/>
      </c>
      <c r="T63" s="160"/>
      <c r="U63" s="160"/>
      <c r="V63" s="39" t="str">
        <f t="shared" si="8"/>
        <v/>
      </c>
      <c r="W63" s="95"/>
      <c r="X63" s="95"/>
      <c r="Y63" s="264"/>
      <c r="Z63" s="116" t="str">
        <f t="shared" si="6"/>
        <v/>
      </c>
      <c r="AA63" s="150" t="str">
        <f t="shared" si="1"/>
        <v/>
      </c>
      <c r="AB63" s="3" t="e">
        <f t="shared" si="7"/>
        <v>#N/A</v>
      </c>
      <c r="AC63" s="3" t="e">
        <f t="shared" si="10"/>
        <v>#N/A</v>
      </c>
      <c r="AD63" s="3" t="str">
        <f t="shared" si="11"/>
        <v/>
      </c>
      <c r="AE63" s="3" t="str">
        <f t="shared" si="12"/>
        <v/>
      </c>
      <c r="AH63" s="241"/>
      <c r="AJ63" s="1" t="s">
        <v>158</v>
      </c>
    </row>
    <row r="64" spans="1:36" s="1" customFormat="1" ht="13.5" customHeight="1">
      <c r="A64" s="13">
        <v>47</v>
      </c>
      <c r="B64" s="42"/>
      <c r="C64" s="41"/>
      <c r="D64" s="41"/>
      <c r="E64" s="41"/>
      <c r="F64" s="41"/>
      <c r="G64" s="175"/>
      <c r="H64" s="176"/>
      <c r="I64" s="176"/>
      <c r="J64" s="177"/>
      <c r="K64" s="41"/>
      <c r="L64" s="178"/>
      <c r="M64" s="176"/>
      <c r="N64" s="238"/>
      <c r="O64" s="238"/>
      <c r="P64" s="158"/>
      <c r="Q64" s="158"/>
      <c r="R64" s="38" t="str">
        <f t="shared" si="9"/>
        <v/>
      </c>
      <c r="S64" s="148" t="str">
        <f t="shared" si="5"/>
        <v/>
      </c>
      <c r="T64" s="160"/>
      <c r="U64" s="160"/>
      <c r="V64" s="39" t="str">
        <f t="shared" si="8"/>
        <v/>
      </c>
      <c r="W64" s="95"/>
      <c r="X64" s="95"/>
      <c r="Y64" s="264"/>
      <c r="Z64" s="116" t="str">
        <f t="shared" si="6"/>
        <v/>
      </c>
      <c r="AA64" s="150" t="str">
        <f t="shared" si="1"/>
        <v/>
      </c>
      <c r="AB64" s="3" t="e">
        <f t="shared" si="7"/>
        <v>#N/A</v>
      </c>
      <c r="AC64" s="3" t="e">
        <f t="shared" si="10"/>
        <v>#N/A</v>
      </c>
      <c r="AD64" s="3" t="str">
        <f t="shared" si="11"/>
        <v/>
      </c>
      <c r="AE64" s="3" t="str">
        <f t="shared" si="12"/>
        <v/>
      </c>
      <c r="AH64" s="241"/>
      <c r="AJ64" s="1" t="s">
        <v>159</v>
      </c>
    </row>
    <row r="65" spans="1:36" s="1" customFormat="1" ht="13.5" customHeight="1">
      <c r="A65" s="13">
        <v>48</v>
      </c>
      <c r="B65" s="42"/>
      <c r="C65" s="41"/>
      <c r="D65" s="41"/>
      <c r="E65" s="41"/>
      <c r="F65" s="41"/>
      <c r="G65" s="175"/>
      <c r="H65" s="176"/>
      <c r="I65" s="176"/>
      <c r="J65" s="177"/>
      <c r="K65" s="41"/>
      <c r="L65" s="178"/>
      <c r="M65" s="176"/>
      <c r="N65" s="238"/>
      <c r="O65" s="238"/>
      <c r="P65" s="158"/>
      <c r="Q65" s="158"/>
      <c r="R65" s="38" t="str">
        <f t="shared" si="9"/>
        <v/>
      </c>
      <c r="S65" s="148" t="str">
        <f t="shared" si="5"/>
        <v/>
      </c>
      <c r="T65" s="160"/>
      <c r="U65" s="160"/>
      <c r="V65" s="39" t="str">
        <f t="shared" si="8"/>
        <v/>
      </c>
      <c r="W65" s="95"/>
      <c r="X65" s="95"/>
      <c r="Y65" s="264"/>
      <c r="Z65" s="116" t="str">
        <f t="shared" si="6"/>
        <v/>
      </c>
      <c r="AA65" s="150" t="str">
        <f t="shared" si="1"/>
        <v/>
      </c>
      <c r="AB65" s="3" t="e">
        <f t="shared" si="7"/>
        <v>#N/A</v>
      </c>
      <c r="AC65" s="3" t="e">
        <f t="shared" si="10"/>
        <v>#N/A</v>
      </c>
      <c r="AD65" s="3" t="str">
        <f t="shared" si="11"/>
        <v/>
      </c>
      <c r="AE65" s="3" t="str">
        <f t="shared" si="12"/>
        <v/>
      </c>
      <c r="AH65" s="241"/>
      <c r="AJ65" s="1" t="s">
        <v>160</v>
      </c>
    </row>
    <row r="66" spans="1:36" s="1" customFormat="1" ht="13.5" customHeight="1">
      <c r="A66" s="13">
        <v>49</v>
      </c>
      <c r="B66" s="42"/>
      <c r="C66" s="41"/>
      <c r="D66" s="41"/>
      <c r="E66" s="41"/>
      <c r="F66" s="41"/>
      <c r="G66" s="175"/>
      <c r="H66" s="176"/>
      <c r="I66" s="176"/>
      <c r="J66" s="177"/>
      <c r="K66" s="41"/>
      <c r="L66" s="178"/>
      <c r="M66" s="176"/>
      <c r="N66" s="238"/>
      <c r="O66" s="238"/>
      <c r="P66" s="158"/>
      <c r="Q66" s="158"/>
      <c r="R66" s="38" t="str">
        <f t="shared" si="9"/>
        <v/>
      </c>
      <c r="S66" s="148" t="str">
        <f t="shared" si="5"/>
        <v/>
      </c>
      <c r="T66" s="160"/>
      <c r="U66" s="160"/>
      <c r="V66" s="39" t="str">
        <f t="shared" si="8"/>
        <v/>
      </c>
      <c r="W66" s="95"/>
      <c r="X66" s="95"/>
      <c r="Y66" s="264"/>
      <c r="Z66" s="116" t="str">
        <f t="shared" si="6"/>
        <v/>
      </c>
      <c r="AA66" s="150" t="str">
        <f t="shared" si="1"/>
        <v/>
      </c>
      <c r="AB66" s="3" t="e">
        <f t="shared" si="7"/>
        <v>#N/A</v>
      </c>
      <c r="AC66" s="3" t="e">
        <f t="shared" si="10"/>
        <v>#N/A</v>
      </c>
      <c r="AD66" s="3" t="str">
        <f t="shared" si="11"/>
        <v/>
      </c>
      <c r="AE66" s="3" t="str">
        <f t="shared" si="12"/>
        <v/>
      </c>
      <c r="AH66" s="241"/>
    </row>
    <row r="67" spans="1:36" s="1" customFormat="1" ht="13.5" customHeight="1" thickBot="1">
      <c r="A67" s="52">
        <v>50</v>
      </c>
      <c r="B67" s="226"/>
      <c r="C67" s="227"/>
      <c r="D67" s="227"/>
      <c r="E67" s="227"/>
      <c r="F67" s="227"/>
      <c r="G67" s="228"/>
      <c r="H67" s="229"/>
      <c r="I67" s="229"/>
      <c r="J67" s="230"/>
      <c r="K67" s="227"/>
      <c r="L67" s="231"/>
      <c r="M67" s="229"/>
      <c r="N67" s="239"/>
      <c r="O67" s="239"/>
      <c r="P67" s="232"/>
      <c r="Q67" s="232"/>
      <c r="R67" s="233" t="str">
        <f t="shared" si="9"/>
        <v/>
      </c>
      <c r="S67" s="234" t="str">
        <f t="shared" si="5"/>
        <v/>
      </c>
      <c r="T67" s="235"/>
      <c r="U67" s="235"/>
      <c r="V67" s="236" t="str">
        <f t="shared" si="8"/>
        <v/>
      </c>
      <c r="W67" s="237"/>
      <c r="X67" s="237"/>
      <c r="Y67" s="265"/>
      <c r="Z67" s="116" t="str">
        <f t="shared" si="6"/>
        <v/>
      </c>
      <c r="AA67" s="150" t="str">
        <f t="shared" si="1"/>
        <v/>
      </c>
      <c r="AB67" s="3" t="e">
        <f t="shared" si="7"/>
        <v>#N/A</v>
      </c>
      <c r="AC67" s="3" t="e">
        <f t="shared" si="10"/>
        <v>#N/A</v>
      </c>
      <c r="AD67" s="3" t="str">
        <f t="shared" si="11"/>
        <v/>
      </c>
      <c r="AE67" s="3" t="str">
        <f t="shared" si="12"/>
        <v/>
      </c>
      <c r="AH67" s="241"/>
    </row>
    <row r="68" spans="1:36">
      <c r="T68" s="6"/>
      <c r="U68" s="6"/>
      <c r="V68" s="6"/>
      <c r="W68" s="6"/>
      <c r="X68" s="6"/>
      <c r="AF68" s="1"/>
      <c r="AG68" s="1"/>
      <c r="AH68" s="241"/>
    </row>
    <row r="69" spans="1:36">
      <c r="C69" s="69"/>
      <c r="M69" s="1"/>
      <c r="N69" s="1"/>
      <c r="O69" s="1"/>
      <c r="AF69" s="1"/>
      <c r="AG69" s="1"/>
      <c r="AH69" s="45"/>
    </row>
    <row r="70" spans="1:36">
      <c r="M70" s="1"/>
      <c r="N70" s="1"/>
      <c r="O70" s="1"/>
      <c r="AH70" s="45"/>
    </row>
    <row r="71" spans="1:36">
      <c r="M71" s="1"/>
      <c r="N71" s="1"/>
      <c r="O71" s="1"/>
      <c r="AH71" s="45"/>
    </row>
    <row r="72" spans="1:36">
      <c r="M72" s="1"/>
      <c r="N72" s="1"/>
      <c r="O72" s="1"/>
      <c r="AH72" s="45"/>
    </row>
    <row r="73" spans="1:36">
      <c r="M73" s="1"/>
      <c r="N73" s="1"/>
      <c r="O73" s="1"/>
      <c r="AH73" s="45"/>
    </row>
    <row r="74" spans="1:36">
      <c r="M74" s="1"/>
      <c r="N74" s="1"/>
      <c r="O74" s="1"/>
      <c r="AH74" s="45"/>
    </row>
    <row r="75" spans="1:36">
      <c r="M75" s="1"/>
      <c r="N75" s="1"/>
      <c r="O75" s="1"/>
      <c r="AH75" s="45"/>
    </row>
    <row r="76" spans="1:36">
      <c r="M76" s="1"/>
      <c r="N76" s="1"/>
      <c r="O76" s="1"/>
      <c r="AH76" s="45"/>
    </row>
    <row r="77" spans="1:36">
      <c r="M77" s="1"/>
      <c r="N77" s="1"/>
      <c r="O77" s="1"/>
      <c r="AH77" s="45"/>
    </row>
    <row r="78" spans="1:36">
      <c r="M78" s="1"/>
      <c r="N78" s="1"/>
      <c r="O78" s="1"/>
      <c r="AH78" s="45"/>
    </row>
    <row r="79" spans="1:36">
      <c r="L79" s="1"/>
      <c r="M79" s="1"/>
      <c r="N79" s="1"/>
      <c r="O79" s="1"/>
      <c r="AH79" s="45"/>
    </row>
    <row r="80" spans="1:36">
      <c r="L80" s="1"/>
      <c r="M80" s="1"/>
      <c r="N80" s="1"/>
      <c r="O80" s="1"/>
      <c r="AH80" s="45"/>
    </row>
    <row r="81" spans="12:34">
      <c r="L81" s="1"/>
      <c r="M81" s="1"/>
      <c r="N81" s="1"/>
      <c r="O81" s="1"/>
      <c r="AH81" s="45"/>
    </row>
    <row r="82" spans="12:34">
      <c r="L82" s="1"/>
      <c r="M82" s="1"/>
      <c r="N82" s="1"/>
      <c r="O82" s="1"/>
      <c r="AH82" s="45"/>
    </row>
    <row r="83" spans="12:34">
      <c r="L83" s="1"/>
      <c r="M83" s="1"/>
      <c r="N83" s="1"/>
      <c r="O83" s="1"/>
      <c r="AH83" s="45"/>
    </row>
    <row r="84" spans="12:34">
      <c r="AH84" s="45"/>
    </row>
    <row r="85" spans="12:34">
      <c r="AH85" s="45"/>
    </row>
    <row r="86" spans="12:34">
      <c r="AH86" s="45"/>
    </row>
    <row r="87" spans="12:34">
      <c r="AH87" s="45"/>
    </row>
    <row r="88" spans="12:34">
      <c r="AH88" s="45"/>
    </row>
    <row r="89" spans="12:34">
      <c r="AH89" s="45"/>
    </row>
    <row r="90" spans="12:34">
      <c r="AH90" s="45"/>
    </row>
    <row r="91" spans="12:34">
      <c r="AH91" s="45"/>
    </row>
    <row r="92" spans="12:34">
      <c r="AH92" s="45"/>
    </row>
    <row r="93" spans="12:34">
      <c r="AH93" s="45"/>
    </row>
    <row r="94" spans="12:34">
      <c r="AH94" s="45"/>
    </row>
    <row r="95" spans="12:34">
      <c r="AH95" s="45"/>
    </row>
    <row r="102" spans="12:15">
      <c r="L102" s="1"/>
      <c r="M102" s="1"/>
      <c r="N102" s="1"/>
      <c r="O102" s="1"/>
    </row>
    <row r="103" spans="12:15">
      <c r="L103" s="1"/>
      <c r="M103" s="1"/>
      <c r="N103" s="1"/>
      <c r="O103" s="1"/>
    </row>
    <row r="104" spans="12:15">
      <c r="L104" s="1"/>
      <c r="M104" s="1"/>
      <c r="N104" s="1"/>
      <c r="O104" s="1"/>
    </row>
    <row r="105" spans="12:15">
      <c r="L105" s="1"/>
      <c r="M105" s="1"/>
      <c r="N105" s="1"/>
      <c r="O105" s="1"/>
    </row>
    <row r="106" spans="12:15">
      <c r="L106" s="1"/>
      <c r="M106" s="1"/>
      <c r="N106" s="1"/>
      <c r="O106" s="1"/>
    </row>
    <row r="107" spans="12:15">
      <c r="L107" s="1"/>
      <c r="M107" s="1"/>
      <c r="N107" s="1"/>
      <c r="O107" s="1"/>
    </row>
    <row r="108" spans="12:15">
      <c r="L108" s="1"/>
      <c r="M108" s="1"/>
      <c r="N108" s="1"/>
      <c r="O108" s="1"/>
    </row>
    <row r="109" spans="12:15">
      <c r="L109" s="1"/>
      <c r="M109" s="1"/>
      <c r="N109" s="1"/>
      <c r="O109" s="1"/>
    </row>
    <row r="110" spans="12:15">
      <c r="L110" s="1"/>
      <c r="M110" s="1"/>
      <c r="N110" s="1"/>
      <c r="O110" s="1"/>
    </row>
    <row r="111" spans="12:15">
      <c r="L111" s="1"/>
      <c r="M111" s="1"/>
      <c r="N111" s="1"/>
      <c r="O111" s="1"/>
    </row>
    <row r="112" spans="12:15">
      <c r="L112" s="1"/>
      <c r="M112" s="1"/>
      <c r="N112" s="1"/>
      <c r="O112" s="1"/>
    </row>
    <row r="113" spans="12:15">
      <c r="L113" s="1"/>
      <c r="M113" s="1"/>
      <c r="N113" s="1"/>
      <c r="O113" s="1"/>
    </row>
    <row r="114" spans="12:15">
      <c r="L114" s="1"/>
      <c r="M114" s="1"/>
      <c r="N114" s="1"/>
      <c r="O114" s="1"/>
    </row>
    <row r="115" spans="12:15">
      <c r="L115" s="1"/>
      <c r="M115" s="1"/>
      <c r="N115" s="1"/>
      <c r="O115" s="1"/>
    </row>
    <row r="116" spans="12:15">
      <c r="L116" s="1"/>
      <c r="M116" s="1"/>
      <c r="N116" s="1"/>
      <c r="O116" s="1"/>
    </row>
    <row r="117" spans="12:15">
      <c r="L117" s="1"/>
      <c r="M117" s="1"/>
      <c r="N117" s="1"/>
      <c r="O117" s="1"/>
    </row>
    <row r="118" spans="12:15">
      <c r="L118" s="1"/>
      <c r="M118" s="1"/>
      <c r="N118" s="1"/>
      <c r="O118" s="1"/>
    </row>
    <row r="119" spans="12:15">
      <c r="L119" s="1"/>
      <c r="M119" s="1"/>
      <c r="N119" s="1"/>
      <c r="O119" s="1"/>
    </row>
    <row r="120" spans="12:15">
      <c r="L120" s="1"/>
      <c r="M120" s="1"/>
      <c r="N120" s="1"/>
      <c r="O120" s="1"/>
    </row>
    <row r="121" spans="12:15">
      <c r="L121" s="1"/>
      <c r="M121" s="1"/>
      <c r="N121" s="1"/>
      <c r="O121" s="1"/>
    </row>
    <row r="122" spans="12:15">
      <c r="L122" s="1"/>
      <c r="M122" s="1"/>
      <c r="N122" s="1"/>
      <c r="O122" s="1"/>
    </row>
    <row r="123" spans="12:15">
      <c r="L123" s="1"/>
      <c r="M123" s="1"/>
      <c r="N123" s="1"/>
      <c r="O123" s="1"/>
    </row>
    <row r="124" spans="12:15">
      <c r="L124" s="1"/>
      <c r="M124" s="1"/>
      <c r="N124" s="1"/>
      <c r="O124" s="1"/>
    </row>
    <row r="125" spans="12:15">
      <c r="L125" s="1"/>
      <c r="M125" s="1"/>
      <c r="N125" s="1"/>
      <c r="O125" s="1"/>
    </row>
    <row r="126" spans="12:15">
      <c r="L126" s="1"/>
      <c r="M126" s="1"/>
      <c r="N126" s="1"/>
      <c r="O126" s="1"/>
    </row>
    <row r="127" spans="12:15">
      <c r="L127" s="1"/>
      <c r="M127" s="1"/>
      <c r="N127" s="1"/>
      <c r="O127" s="1"/>
    </row>
    <row r="128" spans="12:15">
      <c r="L128" s="1"/>
      <c r="M128" s="1"/>
      <c r="N128" s="1"/>
      <c r="O128" s="1"/>
    </row>
    <row r="129" spans="12:15">
      <c r="L129" s="1"/>
      <c r="M129" s="1"/>
      <c r="N129" s="1"/>
      <c r="O129" s="1"/>
    </row>
    <row r="130" spans="12:15">
      <c r="L130" s="1"/>
      <c r="M130" s="1"/>
      <c r="N130" s="1"/>
      <c r="O130" s="1"/>
    </row>
    <row r="131" spans="12:15">
      <c r="L131" s="1"/>
      <c r="M131" s="1"/>
      <c r="N131" s="1"/>
      <c r="O131" s="1"/>
    </row>
    <row r="132" spans="12:15">
      <c r="L132" s="1"/>
      <c r="M132" s="1"/>
      <c r="N132" s="1"/>
      <c r="O132" s="1"/>
    </row>
    <row r="133" spans="12:15">
      <c r="L133" s="1"/>
      <c r="M133" s="1"/>
      <c r="N133" s="1"/>
      <c r="O133" s="1"/>
    </row>
    <row r="134" spans="12:15">
      <c r="L134" s="1"/>
      <c r="M134" s="1"/>
      <c r="N134" s="1"/>
      <c r="O134" s="1"/>
    </row>
    <row r="135" spans="12:15">
      <c r="L135" s="1"/>
      <c r="M135" s="1"/>
      <c r="N135" s="1"/>
      <c r="O135" s="1"/>
    </row>
    <row r="136" spans="12:15">
      <c r="L136" s="1"/>
      <c r="M136" s="1"/>
      <c r="N136" s="1"/>
      <c r="O136" s="1"/>
    </row>
    <row r="137" spans="12:15">
      <c r="L137" s="1"/>
      <c r="M137" s="1"/>
      <c r="N137" s="1"/>
      <c r="O137" s="1"/>
    </row>
    <row r="138" spans="12:15">
      <c r="L138" s="1"/>
      <c r="M138" s="1"/>
      <c r="N138" s="1"/>
      <c r="O138" s="1"/>
    </row>
    <row r="139" spans="12:15">
      <c r="L139" s="1"/>
      <c r="M139" s="1"/>
      <c r="N139" s="1"/>
      <c r="O139" s="1"/>
    </row>
    <row r="140" spans="12:15">
      <c r="L140" s="1"/>
      <c r="M140" s="1"/>
      <c r="N140" s="1"/>
      <c r="O140" s="1"/>
    </row>
    <row r="141" spans="12:15">
      <c r="L141" s="1"/>
      <c r="M141" s="1"/>
      <c r="N141" s="1"/>
      <c r="O141" s="1"/>
    </row>
    <row r="142" spans="12:15">
      <c r="L142" s="1"/>
      <c r="M142" s="1"/>
      <c r="N142" s="1"/>
      <c r="O142" s="1"/>
    </row>
    <row r="143" spans="12:15">
      <c r="L143" s="1"/>
      <c r="M143" s="1"/>
      <c r="N143" s="1"/>
      <c r="O143" s="1"/>
    </row>
    <row r="144" spans="12:15">
      <c r="L144" s="1"/>
      <c r="M144" s="1"/>
      <c r="N144" s="1"/>
      <c r="O144" s="1"/>
    </row>
    <row r="145" spans="12:15">
      <c r="L145" s="1"/>
      <c r="M145" s="1"/>
      <c r="N145" s="1"/>
      <c r="O145" s="1"/>
    </row>
    <row r="146" spans="12:15">
      <c r="L146" s="1"/>
      <c r="M146" s="1"/>
      <c r="N146" s="1"/>
      <c r="O146" s="1"/>
    </row>
    <row r="147" spans="12:15">
      <c r="L147" s="1"/>
      <c r="M147" s="1"/>
      <c r="N147" s="1"/>
      <c r="O147" s="1"/>
    </row>
    <row r="148" spans="12:15">
      <c r="L148" s="1"/>
      <c r="M148" s="1"/>
      <c r="N148" s="1"/>
      <c r="O148" s="1"/>
    </row>
    <row r="149" spans="12:15">
      <c r="L149" s="1"/>
      <c r="M149" s="1"/>
      <c r="N149" s="1"/>
      <c r="O149" s="1"/>
    </row>
    <row r="150" spans="12:15">
      <c r="L150" s="1"/>
      <c r="M150" s="1"/>
      <c r="N150" s="1"/>
      <c r="O150" s="1"/>
    </row>
    <row r="151" spans="12:15">
      <c r="L151" s="1"/>
      <c r="M151" s="1"/>
      <c r="N151" s="1"/>
      <c r="O151" s="1"/>
    </row>
  </sheetData>
  <sheetProtection sheet="1" objects="1" scenarios="1" selectLockedCells="1"/>
  <dataConsolidate/>
  <mergeCells count="43">
    <mergeCell ref="L16:M16"/>
    <mergeCell ref="O16:O17"/>
    <mergeCell ref="A16:A17"/>
    <mergeCell ref="B16:B17"/>
    <mergeCell ref="H16:H17"/>
    <mergeCell ref="C16:F16"/>
    <mergeCell ref="K16:K17"/>
    <mergeCell ref="J16:J17"/>
    <mergeCell ref="I16:I17"/>
    <mergeCell ref="G16:G17"/>
    <mergeCell ref="P16:R16"/>
    <mergeCell ref="N16:N17"/>
    <mergeCell ref="P2:X2"/>
    <mergeCell ref="T16:V16"/>
    <mergeCell ref="S16:S17"/>
    <mergeCell ref="O3:X3"/>
    <mergeCell ref="W16:W17"/>
    <mergeCell ref="X16:X17"/>
    <mergeCell ref="I3:J3"/>
    <mergeCell ref="L3:M3"/>
    <mergeCell ref="B4:F6"/>
    <mergeCell ref="I4:J4"/>
    <mergeCell ref="L4:M4"/>
    <mergeCell ref="I5:J5"/>
    <mergeCell ref="L5:M5"/>
    <mergeCell ref="I6:J6"/>
    <mergeCell ref="L6:M6"/>
    <mergeCell ref="Y16:Y17"/>
    <mergeCell ref="B7:F9"/>
    <mergeCell ref="A14:F15"/>
    <mergeCell ref="I10:J10"/>
    <mergeCell ref="L10:M10"/>
    <mergeCell ref="I11:J11"/>
    <mergeCell ref="L11:M11"/>
    <mergeCell ref="I12:J12"/>
    <mergeCell ref="L12:M12"/>
    <mergeCell ref="B10:F12"/>
    <mergeCell ref="I7:J7"/>
    <mergeCell ref="L7:M7"/>
    <mergeCell ref="I8:J8"/>
    <mergeCell ref="L8:M8"/>
    <mergeCell ref="I9:J9"/>
    <mergeCell ref="L9:M9"/>
  </mergeCells>
  <phoneticPr fontId="2"/>
  <dataValidations count="13">
    <dataValidation type="list" imeMode="off" showDropDown="1" showInputMessage="1" showErrorMessage="1" sqref="C69" xr:uid="{00000000-0002-0000-0400-000000000000}">
      <formula1>$AH$19:$AH$58</formula1>
    </dataValidation>
    <dataValidation imeMode="halfAlpha" allowBlank="1" showInputMessage="1" showErrorMessage="1" sqref="P18:S67 AC18:AC67" xr:uid="{00000000-0002-0000-0400-000001000000}"/>
    <dataValidation type="whole" imeMode="off" allowBlank="1" showInputMessage="1" showErrorMessage="1" sqref="F18:F67" xr:uid="{00000000-0002-0000-0400-000002000000}">
      <formula1>1</formula1>
      <formula2>9999</formula2>
    </dataValidation>
    <dataValidation type="whole" imeMode="off" operator="greaterThanOrEqual" allowBlank="1" showInputMessage="1" showErrorMessage="1" sqref="N18:O67" xr:uid="{00000000-0002-0000-0400-000003000000}">
      <formula1>0</formula1>
    </dataValidation>
    <dataValidation type="whole" imeMode="off" operator="greaterThanOrEqual" allowBlank="1" showInputMessage="1" showErrorMessage="1" sqref="J18:J67" xr:uid="{00000000-0002-0000-0400-000004000000}">
      <formula1>100</formula1>
    </dataValidation>
    <dataValidation type="list" allowBlank="1" showInputMessage="1" showErrorMessage="1" sqref="X18:X67" xr:uid="{00000000-0002-0000-0400-000005000000}">
      <formula1>"1,9"</formula1>
    </dataValidation>
    <dataValidation imeMode="on" allowBlank="1" showInputMessage="1" showErrorMessage="1" sqref="G18:G67" xr:uid="{00000000-0002-0000-0400-000006000000}"/>
    <dataValidation type="list" imeMode="off" allowBlank="1" showInputMessage="1" showErrorMessage="1" sqref="B18:B67" xr:uid="{00000000-0002-0000-0400-000007000000}">
      <formula1>"1,2,3,4,5,6,7,8,9,10"</formula1>
    </dataValidation>
    <dataValidation imeMode="off" allowBlank="1" showInputMessage="1" showErrorMessage="1" sqref="H5 H11 H8" xr:uid="{00000000-0002-0000-0400-000008000000}"/>
    <dataValidation type="list" allowBlank="1" showInputMessage="1" showErrorMessage="1" sqref="W18:W67" xr:uid="{00000000-0002-0000-0400-000009000000}">
      <formula1>"1,2,3"</formula1>
    </dataValidation>
    <dataValidation type="list" allowBlank="1" showInputMessage="1" showErrorMessage="1" sqref="K18:K67" xr:uid="{00000000-0002-0000-0400-00000A000000}">
      <formula1>$AF$19:$AF$28</formula1>
    </dataValidation>
    <dataValidation type="list" allowBlank="1" showInputMessage="1" showErrorMessage="1" sqref="C18:C67" xr:uid="{00000000-0002-0000-0400-00000B000000}">
      <formula1>$AI$18:$AI$25</formula1>
    </dataValidation>
    <dataValidation type="list" allowBlank="1" showInputMessage="1" showErrorMessage="1" sqref="E18:E67" xr:uid="{00000000-0002-0000-0400-00000C000000}">
      <formula1>$AJ$18:$AJ$65</formula1>
    </dataValidation>
  </dataValidations>
  <printOptions horizontalCentered="1"/>
  <pageMargins left="0.39370078740157483" right="0.19685039370078741" top="0.39370078740157483" bottom="0.19685039370078741" header="0.31496062992125984" footer="0.31496062992125984"/>
  <pageSetup paperSize="9" scale="95"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B31"/>
  <sheetViews>
    <sheetView zoomScaleNormal="100" zoomScaleSheetLayoutView="100" workbookViewId="0">
      <selection activeCell="F9" sqref="F9:H9"/>
    </sheetView>
  </sheetViews>
  <sheetFormatPr defaultColWidth="9" defaultRowHeight="13"/>
  <cols>
    <col min="1" max="2" width="6.36328125" style="63" customWidth="1"/>
    <col min="3" max="3" width="4.81640625" style="63" customWidth="1"/>
    <col min="4" max="16" width="4.81640625" style="64" customWidth="1"/>
    <col min="17" max="17" width="6.36328125" style="64" customWidth="1"/>
    <col min="18" max="18" width="3.90625" style="64" customWidth="1"/>
    <col min="19" max="19" width="7.08984375" style="63" customWidth="1"/>
    <col min="20" max="23" width="5.453125" style="63" customWidth="1"/>
    <col min="24" max="24" width="8.453125" style="63" customWidth="1"/>
    <col min="25" max="26" width="9" style="63" hidden="1" customWidth="1"/>
    <col min="27" max="28" width="7.81640625" style="63" hidden="1" customWidth="1"/>
    <col min="29" max="16384" width="9" style="63"/>
  </cols>
  <sheetData>
    <row r="1" spans="1:18" ht="22.5" customHeight="1">
      <c r="C1" s="64"/>
      <c r="Q1" s="124" t="s">
        <v>312</v>
      </c>
      <c r="R1" s="63"/>
    </row>
    <row r="2" spans="1:18" ht="22.5" customHeight="1">
      <c r="C2" s="64"/>
      <c r="L2" s="482" t="str">
        <f>"【"&amp;別紙１!$G$2&amp;"】"</f>
        <v>【0】</v>
      </c>
      <c r="M2" s="629"/>
      <c r="N2" s="629"/>
      <c r="O2" s="629"/>
      <c r="P2" s="629"/>
      <c r="Q2" s="629"/>
      <c r="R2" s="63"/>
    </row>
    <row r="3" spans="1:18" ht="18.75" customHeight="1">
      <c r="C3" s="64"/>
      <c r="N3" s="106"/>
      <c r="O3" s="106"/>
      <c r="P3" s="106"/>
      <c r="Q3" s="106"/>
      <c r="R3" s="63"/>
    </row>
    <row r="4" spans="1:18" ht="26.5" customHeight="1" thickBot="1">
      <c r="A4" s="244" t="s">
        <v>392</v>
      </c>
      <c r="C4" s="64"/>
      <c r="L4" s="103"/>
      <c r="M4" s="103"/>
      <c r="N4" s="120"/>
      <c r="O4" s="120"/>
      <c r="P4" s="120"/>
      <c r="Q4" s="120"/>
      <c r="R4" s="63"/>
    </row>
    <row r="5" spans="1:18" ht="27" customHeight="1" thickBot="1">
      <c r="C5" s="64"/>
      <c r="E5" s="63"/>
      <c r="F5" s="630" t="s">
        <v>294</v>
      </c>
      <c r="G5" s="631"/>
      <c r="H5" s="632"/>
      <c r="I5" s="118"/>
      <c r="J5" s="118"/>
      <c r="K5" s="119"/>
      <c r="L5" s="640" t="s">
        <v>293</v>
      </c>
      <c r="M5" s="640"/>
      <c r="N5" s="640"/>
      <c r="O5" s="639" t="s">
        <v>298</v>
      </c>
      <c r="P5" s="640"/>
      <c r="Q5" s="640"/>
      <c r="R5" s="63"/>
    </row>
    <row r="6" spans="1:18" ht="33" customHeight="1">
      <c r="A6" s="565" t="s">
        <v>357</v>
      </c>
      <c r="B6" s="566"/>
      <c r="C6" s="589" t="s">
        <v>289</v>
      </c>
      <c r="D6" s="590"/>
      <c r="E6" s="591"/>
      <c r="F6" s="597">
        <f>'別紙２－１'!H10</f>
        <v>0</v>
      </c>
      <c r="G6" s="597"/>
      <c r="H6" s="598"/>
      <c r="I6" s="595" t="s">
        <v>289</v>
      </c>
      <c r="J6" s="596"/>
      <c r="K6" s="596"/>
      <c r="L6" s="571">
        <f>'別紙２－１'!K10</f>
        <v>0</v>
      </c>
      <c r="M6" s="571"/>
      <c r="N6" s="571"/>
      <c r="O6" s="571">
        <f>'別紙２－１'!L10</f>
        <v>0</v>
      </c>
      <c r="P6" s="571"/>
      <c r="Q6" s="644"/>
      <c r="R6" s="63"/>
    </row>
    <row r="7" spans="1:18" ht="33" customHeight="1">
      <c r="A7" s="567"/>
      <c r="B7" s="568"/>
      <c r="C7" s="592" t="s">
        <v>290</v>
      </c>
      <c r="D7" s="593"/>
      <c r="E7" s="594"/>
      <c r="F7" s="599">
        <f>'別紙２－１'!H11</f>
        <v>0</v>
      </c>
      <c r="G7" s="599"/>
      <c r="H7" s="600"/>
      <c r="I7" s="642" t="s">
        <v>291</v>
      </c>
      <c r="J7" s="643"/>
      <c r="K7" s="643"/>
      <c r="L7" s="560">
        <f>'別紙２－１'!K11</f>
        <v>0</v>
      </c>
      <c r="M7" s="560"/>
      <c r="N7" s="560"/>
      <c r="O7" s="560">
        <f>'別紙２－１'!L11</f>
        <v>0</v>
      </c>
      <c r="P7" s="560"/>
      <c r="Q7" s="561"/>
      <c r="R7" s="63"/>
    </row>
    <row r="8" spans="1:18" ht="33" customHeight="1" thickBot="1">
      <c r="A8" s="567"/>
      <c r="B8" s="568"/>
      <c r="C8" s="544" t="s">
        <v>284</v>
      </c>
      <c r="D8" s="545"/>
      <c r="E8" s="546"/>
      <c r="F8" s="581" t="str">
        <f>IF(OR(F6="",F6=0,F7=""),"",ROUNDDOWN((F7/F6),3))</f>
        <v/>
      </c>
      <c r="G8" s="581" t="str">
        <f>IF(OR(G6="",G6=0,G7=""),"",ROUNDDOWN((G7/G6),3))</f>
        <v/>
      </c>
      <c r="H8" s="582" t="str">
        <f>IF(OR(H6="",H6=0,H7=""),"",ROUNDDOWN((H7/H6),3))</f>
        <v/>
      </c>
      <c r="I8" s="547" t="s">
        <v>292</v>
      </c>
      <c r="J8" s="548"/>
      <c r="K8" s="548"/>
      <c r="L8" s="641" t="str">
        <f>IF(OR(L6="",L7="",L7=0),"",ROUNDDOWN((L6/L7),3))</f>
        <v/>
      </c>
      <c r="M8" s="641" t="str">
        <f>IF(OR(M6="",M7="",M7=0),"",ROUNDDOWN((M6/M7),3))</f>
        <v/>
      </c>
      <c r="N8" s="641" t="str">
        <f>IF(OR(N6="",N7="",N7=0),"",ROUNDDOWN((N6/N7),3))</f>
        <v/>
      </c>
      <c r="O8" s="562" t="str">
        <f>IF(OR(O6="",O7="",O7=0),"",ROUNDDOWN((O6/O7),3))</f>
        <v/>
      </c>
      <c r="P8" s="563"/>
      <c r="Q8" s="564"/>
      <c r="R8" s="63"/>
    </row>
    <row r="9" spans="1:18" ht="33" customHeight="1" thickBot="1">
      <c r="A9" s="569"/>
      <c r="B9" s="570"/>
      <c r="C9" s="574" t="s">
        <v>389</v>
      </c>
      <c r="D9" s="575"/>
      <c r="E9" s="576"/>
      <c r="F9" s="635"/>
      <c r="G9" s="635"/>
      <c r="H9" s="635"/>
      <c r="I9" s="630" t="s">
        <v>17</v>
      </c>
      <c r="J9" s="631"/>
      <c r="K9" s="631"/>
      <c r="L9" s="631"/>
      <c r="M9" s="631"/>
      <c r="N9" s="631"/>
      <c r="O9" s="631"/>
      <c r="P9" s="631"/>
      <c r="Q9" s="632"/>
      <c r="R9" s="63"/>
    </row>
    <row r="10" spans="1:18" ht="21" customHeight="1">
      <c r="A10" s="608" t="str">
        <f>IF(F9="","翌年度目標を入力してください","")</f>
        <v>翌年度目標を入力してください</v>
      </c>
      <c r="B10" s="608" t="e">
        <f>IF(#REF!="","翌年度目標を入力してください","")</f>
        <v>#REF!</v>
      </c>
      <c r="C10" s="608" t="e">
        <f>IF(#REF!="","翌年度目標を入力してください","")</f>
        <v>#REF!</v>
      </c>
      <c r="D10" s="608" t="e">
        <f>IF(#REF!="","翌年度目標を入力してください","")</f>
        <v>#REF!</v>
      </c>
      <c r="E10" s="608" t="e">
        <f>IF(#REF!="","翌年度目標を入力してください","")</f>
        <v>#REF!</v>
      </c>
      <c r="F10" s="608" t="e">
        <f>IF(#REF!="","翌年度目標を入力してください","")</f>
        <v>#REF!</v>
      </c>
      <c r="G10" s="608" t="e">
        <f>IF(#REF!="","翌年度目標を入力してください","")</f>
        <v>#REF!</v>
      </c>
      <c r="H10" s="608" t="e">
        <f>IF(#REF!="","翌年度目標を入力してください","")</f>
        <v>#REF!</v>
      </c>
      <c r="I10" s="608" t="e">
        <f>IF(#REF!="","翌年度目標を入力してください","")</f>
        <v>#REF!</v>
      </c>
      <c r="J10" s="122"/>
      <c r="K10" s="607" t="s">
        <v>463</v>
      </c>
      <c r="L10" s="607"/>
      <c r="M10" s="607"/>
      <c r="N10" s="607"/>
      <c r="O10" s="607"/>
      <c r="P10" s="607"/>
      <c r="Q10" s="607"/>
      <c r="R10" s="63"/>
    </row>
    <row r="11" spans="1:18" ht="24" customHeight="1" thickBot="1">
      <c r="A11" s="583" t="s">
        <v>338</v>
      </c>
      <c r="B11" s="583"/>
      <c r="C11" s="583"/>
      <c r="D11" s="583"/>
      <c r="E11" s="583"/>
      <c r="F11" s="583"/>
      <c r="G11" s="583"/>
      <c r="H11" s="583"/>
      <c r="I11" s="63"/>
      <c r="J11" s="63"/>
      <c r="K11" s="63"/>
      <c r="L11" s="63"/>
      <c r="M11" s="204"/>
      <c r="N11" s="204"/>
      <c r="O11" s="204"/>
      <c r="Q11" s="123"/>
      <c r="R11" s="63"/>
    </row>
    <row r="12" spans="1:18" ht="28.5" customHeight="1" thickBot="1">
      <c r="A12" s="584" t="s">
        <v>351</v>
      </c>
      <c r="B12" s="585"/>
      <c r="C12" s="585"/>
      <c r="D12" s="585"/>
      <c r="E12" s="586"/>
      <c r="F12" s="611" t="s">
        <v>382</v>
      </c>
      <c r="G12" s="612"/>
      <c r="H12" s="612"/>
      <c r="I12" s="612"/>
      <c r="J12" s="612"/>
      <c r="K12" s="612"/>
      <c r="L12" s="577" t="s">
        <v>376</v>
      </c>
      <c r="M12" s="578"/>
      <c r="N12" s="578"/>
      <c r="O12" s="578"/>
      <c r="P12" s="578"/>
      <c r="Q12" s="579"/>
      <c r="R12" s="63"/>
    </row>
    <row r="13" spans="1:18" ht="28.5" customHeight="1">
      <c r="A13" s="587" t="s">
        <v>352</v>
      </c>
      <c r="B13" s="588"/>
      <c r="C13" s="572">
        <f>SUMIF('別紙２－１'!$AB$18:$AB$67,"=軽",'別紙２－１'!$O$18:$O$67)</f>
        <v>0</v>
      </c>
      <c r="D13" s="572"/>
      <c r="E13" s="573"/>
      <c r="F13" s="601" t="s">
        <v>377</v>
      </c>
      <c r="G13" s="602"/>
      <c r="H13" s="602"/>
      <c r="I13" s="613">
        <f>SUMIF('別紙２－１'!$AB$18:$AB$67,"=軽",'別紙２－１'!$N$18:$N$67)</f>
        <v>0</v>
      </c>
      <c r="J13" s="614"/>
      <c r="K13" s="615"/>
      <c r="L13" s="580" t="s">
        <v>383</v>
      </c>
      <c r="M13" s="572"/>
      <c r="N13" s="572"/>
      <c r="O13" s="637">
        <f>IF(C13&gt;0,I13/C13,0)</f>
        <v>0</v>
      </c>
      <c r="P13" s="637"/>
      <c r="Q13" s="638"/>
      <c r="R13" s="63"/>
    </row>
    <row r="14" spans="1:18" ht="28.5" customHeight="1">
      <c r="A14" s="609" t="s">
        <v>353</v>
      </c>
      <c r="B14" s="610"/>
      <c r="C14" s="559">
        <f>SUMIF('別紙２－１'!$AB$18:$AB$67,"=ガ",'別紙２－１'!$O$18:$O$67)</f>
        <v>0</v>
      </c>
      <c r="D14" s="559"/>
      <c r="E14" s="555"/>
      <c r="F14" s="636" t="s">
        <v>378</v>
      </c>
      <c r="G14" s="559"/>
      <c r="H14" s="559"/>
      <c r="I14" s="555">
        <f>SUMIF('別紙２－１'!$AB$18:$AB$67,"=ガ",'別紙２－１'!$N$18:$N$67)</f>
        <v>0</v>
      </c>
      <c r="J14" s="556"/>
      <c r="K14" s="557"/>
      <c r="L14" s="558" t="s">
        <v>384</v>
      </c>
      <c r="M14" s="559"/>
      <c r="N14" s="559"/>
      <c r="O14" s="633">
        <f>IF(C14&gt;0,I14/C14,0)</f>
        <v>0</v>
      </c>
      <c r="P14" s="633"/>
      <c r="Q14" s="634"/>
      <c r="R14" s="63"/>
    </row>
    <row r="15" spans="1:18" ht="28.5" customHeight="1">
      <c r="A15" s="609" t="s">
        <v>354</v>
      </c>
      <c r="B15" s="610"/>
      <c r="C15" s="559">
        <f>SUMIF('別紙２－１'!$AB$18:$AB$67,"=L",'別紙２－１'!$O$18:$O$67)</f>
        <v>0</v>
      </c>
      <c r="D15" s="559"/>
      <c r="E15" s="555"/>
      <c r="F15" s="636" t="s">
        <v>379</v>
      </c>
      <c r="G15" s="559"/>
      <c r="H15" s="559"/>
      <c r="I15" s="555">
        <f>SUMIF('別紙２－１'!$AB$18:$AB$67,"=L",'別紙２－１'!$N$18:$N$67)</f>
        <v>0</v>
      </c>
      <c r="J15" s="556"/>
      <c r="K15" s="557"/>
      <c r="L15" s="558" t="s">
        <v>385</v>
      </c>
      <c r="M15" s="559"/>
      <c r="N15" s="559"/>
      <c r="O15" s="633">
        <f>IF(C15&gt;0,I15/C15,0)</f>
        <v>0</v>
      </c>
      <c r="P15" s="633"/>
      <c r="Q15" s="634"/>
      <c r="R15" s="63"/>
    </row>
    <row r="16" spans="1:18" ht="28.5" customHeight="1" thickBot="1">
      <c r="A16" s="617" t="s">
        <v>355</v>
      </c>
      <c r="B16" s="618"/>
      <c r="C16" s="606">
        <f>SUMIF('別紙２－１'!$AB$18:$AB$67,"=C",'別紙２－１'!$O$18:$O$67)</f>
        <v>0</v>
      </c>
      <c r="D16" s="606"/>
      <c r="E16" s="619"/>
      <c r="F16" s="622" t="s">
        <v>380</v>
      </c>
      <c r="G16" s="610"/>
      <c r="H16" s="610"/>
      <c r="I16" s="555">
        <f>SUMIF('別紙２－１'!$AB$18:$AB$67,"=C",'別紙２－１'!$N$18:$N$67)</f>
        <v>0</v>
      </c>
      <c r="J16" s="556"/>
      <c r="K16" s="557"/>
      <c r="L16" s="605" t="s">
        <v>386</v>
      </c>
      <c r="M16" s="606"/>
      <c r="N16" s="606"/>
      <c r="O16" s="627">
        <f>IF(C16&gt;0,I16/C16,0)</f>
        <v>0</v>
      </c>
      <c r="P16" s="627"/>
      <c r="Q16" s="628"/>
      <c r="R16" s="63"/>
    </row>
    <row r="17" spans="1:28" ht="28.5" customHeight="1" thickBot="1">
      <c r="A17" s="616"/>
      <c r="B17" s="616"/>
      <c r="C17" s="125"/>
      <c r="D17" s="126"/>
      <c r="E17" s="127"/>
      <c r="F17" s="617" t="s">
        <v>381</v>
      </c>
      <c r="G17" s="618"/>
      <c r="H17" s="618"/>
      <c r="I17" s="619">
        <f>SUM('別紙２－１'!$N$18:$N$67)-I13-I14-I15-I16</f>
        <v>0</v>
      </c>
      <c r="J17" s="620"/>
      <c r="K17" s="621"/>
      <c r="L17" s="219"/>
      <c r="Q17" s="123"/>
      <c r="R17" s="63"/>
    </row>
    <row r="18" spans="1:28" ht="30" customHeight="1" thickBot="1">
      <c r="A18" s="143" t="s">
        <v>374</v>
      </c>
      <c r="B18" s="102"/>
      <c r="C18" s="102"/>
      <c r="D18" s="102"/>
      <c r="E18" s="102"/>
      <c r="F18" s="102"/>
      <c r="G18" s="101"/>
      <c r="H18" s="102"/>
      <c r="I18" s="63"/>
      <c r="J18" s="63"/>
      <c r="K18" s="63"/>
      <c r="L18" s="70"/>
      <c r="M18" s="70"/>
      <c r="N18" s="70"/>
      <c r="O18" s="70"/>
      <c r="P18" s="70"/>
      <c r="Q18" s="121"/>
      <c r="R18" s="63"/>
    </row>
    <row r="19" spans="1:28" ht="31.5" customHeight="1">
      <c r="A19" s="623"/>
      <c r="B19" s="625" t="s">
        <v>373</v>
      </c>
      <c r="C19" s="603" t="e">
        <f>VLOOKUP(別紙１!K38,西暦和暦,2,FALSE)</f>
        <v>#N/A</v>
      </c>
      <c r="D19" s="604"/>
      <c r="E19" s="132" t="s">
        <v>124</v>
      </c>
      <c r="F19" s="603" t="e">
        <f>VLOOKUP(別紙１!L38,西暦和暦,2,FALSE)</f>
        <v>#N/A</v>
      </c>
      <c r="G19" s="604"/>
      <c r="H19" s="132" t="s">
        <v>124</v>
      </c>
      <c r="I19" s="603" t="e">
        <f>VLOOKUP(別紙１!M38,西暦和暦,2,FALSE)</f>
        <v>#N/A</v>
      </c>
      <c r="J19" s="604"/>
      <c r="K19" s="132" t="s">
        <v>124</v>
      </c>
      <c r="L19" s="603" t="e">
        <f>VLOOKUP(別紙１!N38,西暦和暦,2,FALSE)</f>
        <v>#N/A</v>
      </c>
      <c r="M19" s="604"/>
      <c r="N19" s="132" t="s">
        <v>124</v>
      </c>
      <c r="O19" s="603" t="e">
        <f>VLOOKUP(別紙１!O38,西暦和暦,2,FALSE)</f>
        <v>#N/A</v>
      </c>
      <c r="P19" s="604"/>
      <c r="Q19" s="132" t="s">
        <v>124</v>
      </c>
      <c r="R19" s="181"/>
      <c r="S19" s="553"/>
      <c r="T19" s="549" t="str">
        <f>様式１０号!I20</f>
        <v>令和７</v>
      </c>
      <c r="U19" s="550"/>
      <c r="V19" s="536" t="s">
        <v>315</v>
      </c>
      <c r="W19" s="536"/>
      <c r="X19" s="537"/>
      <c r="Y19" s="64"/>
    </row>
    <row r="20" spans="1:28" ht="30" customHeight="1" thickBot="1">
      <c r="A20" s="624"/>
      <c r="B20" s="626"/>
      <c r="C20" s="128" t="s">
        <v>276</v>
      </c>
      <c r="D20" s="129" t="s">
        <v>277</v>
      </c>
      <c r="E20" s="129" t="s">
        <v>77</v>
      </c>
      <c r="F20" s="128" t="s">
        <v>276</v>
      </c>
      <c r="G20" s="129" t="s">
        <v>277</v>
      </c>
      <c r="H20" s="130" t="s">
        <v>77</v>
      </c>
      <c r="I20" s="128" t="s">
        <v>276</v>
      </c>
      <c r="J20" s="129" t="s">
        <v>277</v>
      </c>
      <c r="K20" s="129" t="s">
        <v>77</v>
      </c>
      <c r="L20" s="128" t="s">
        <v>276</v>
      </c>
      <c r="M20" s="129" t="s">
        <v>277</v>
      </c>
      <c r="N20" s="129" t="s">
        <v>77</v>
      </c>
      <c r="O20" s="128" t="s">
        <v>276</v>
      </c>
      <c r="P20" s="129" t="s">
        <v>277</v>
      </c>
      <c r="Q20" s="131" t="s">
        <v>77</v>
      </c>
      <c r="R20" s="65"/>
      <c r="S20" s="554"/>
      <c r="T20" s="542" t="s">
        <v>276</v>
      </c>
      <c r="U20" s="543"/>
      <c r="V20" s="542" t="s">
        <v>277</v>
      </c>
      <c r="W20" s="543"/>
      <c r="X20" s="144" t="s">
        <v>316</v>
      </c>
      <c r="Y20" s="64" t="s">
        <v>276</v>
      </c>
      <c r="Z20" s="64" t="s">
        <v>277</v>
      </c>
      <c r="AA20" s="262" t="s">
        <v>414</v>
      </c>
      <c r="AB20" s="262" t="s">
        <v>472</v>
      </c>
    </row>
    <row r="21" spans="1:28" ht="39" customHeight="1" thickTop="1" thickBot="1">
      <c r="A21" s="71" t="s">
        <v>14</v>
      </c>
      <c r="B21" s="280"/>
      <c r="C21" s="281"/>
      <c r="D21" s="282"/>
      <c r="E21" s="283">
        <f>B21-C21+D21</f>
        <v>0</v>
      </c>
      <c r="F21" s="281"/>
      <c r="G21" s="282"/>
      <c r="H21" s="283">
        <f>IF(別紙１!$L$4&gt;別紙１!$K$5,"",E21-F21+G21)</f>
        <v>0</v>
      </c>
      <c r="I21" s="281"/>
      <c r="J21" s="282"/>
      <c r="K21" s="283">
        <f>IF(別紙１!$M$4&gt;別紙１!$K$5,"",H21-I21+J21)</f>
        <v>0</v>
      </c>
      <c r="L21" s="281"/>
      <c r="M21" s="282"/>
      <c r="N21" s="283">
        <f>IF(別紙１!$N$4&gt;別紙１!$K$5,"",K21-L21+M21)</f>
        <v>0</v>
      </c>
      <c r="O21" s="281"/>
      <c r="P21" s="282"/>
      <c r="Q21" s="283">
        <f>IF(別紙１!$O$4&gt;別紙１!$K$5,"",N21-O21+P21)</f>
        <v>0</v>
      </c>
      <c r="R21" s="192" t="str">
        <f>IF(OR(B21-C21+D21-F21+G21-I21+J21-L21+M21-O21+P21=0,B21-C21+D21-F21+G21-I21+J21-L21+M21-O21+P21=X21),"","!")</f>
        <v/>
      </c>
      <c r="S21" s="145" t="s">
        <v>14</v>
      </c>
      <c r="T21" s="324">
        <f>Y21+AB21</f>
        <v>0</v>
      </c>
      <c r="U21" s="325" t="str">
        <f>"(" &amp; AB21 &amp; ")"</f>
        <v>(0)</v>
      </c>
      <c r="V21" s="551">
        <f>Z21</f>
        <v>0</v>
      </c>
      <c r="W21" s="552"/>
      <c r="X21" s="193">
        <f>AA21</f>
        <v>0</v>
      </c>
      <c r="Y21" s="194">
        <f>COUNTIF('別紙２－１'!$AE$18:$AE$67,1)+COUNTIF('別紙２－１'!$AE$18:$AE$67,3)</f>
        <v>0</v>
      </c>
      <c r="Z21" s="195">
        <f>COUNTIF('別紙２－１'!$AE$18:$AE$67,2)+COUNTIF('別紙２－１'!$AE$18:$AE$67,3)</f>
        <v>0</v>
      </c>
      <c r="AA21" s="312">
        <f>COUNTIF('別紙２－１'!AD18:AD67,"1")</f>
        <v>0</v>
      </c>
      <c r="AB21" s="326">
        <f>COUNTIF('別紙２－１'!AD18:AD67,"9")</f>
        <v>0</v>
      </c>
    </row>
    <row r="22" spans="1:28" ht="39" customHeight="1" thickTop="1" thickBot="1">
      <c r="A22" s="72" t="s">
        <v>422</v>
      </c>
      <c r="B22" s="284"/>
      <c r="C22" s="285"/>
      <c r="D22" s="286"/>
      <c r="E22" s="287">
        <f>B22-C22+D22</f>
        <v>0</v>
      </c>
      <c r="F22" s="288"/>
      <c r="G22" s="286"/>
      <c r="H22" s="287">
        <f>IF(別紙１!$L$4&gt;別紙１!$K$5,"",E22-F22+G22)</f>
        <v>0</v>
      </c>
      <c r="I22" s="285"/>
      <c r="J22" s="286"/>
      <c r="K22" s="287">
        <f>IF(別紙１!$M$4&gt;別紙１!$K$5,"",H22-I22+J22)</f>
        <v>0</v>
      </c>
      <c r="L22" s="288"/>
      <c r="M22" s="286"/>
      <c r="N22" s="287">
        <f>IF(別紙１!$N$4&gt;別紙１!$K$5,"",K22-L22+M22)</f>
        <v>0</v>
      </c>
      <c r="O22" s="285"/>
      <c r="P22" s="286"/>
      <c r="Q22" s="287">
        <f>IF(別紙１!$O$4&gt;別紙１!$K$5,"",N22-O22+P22)</f>
        <v>0</v>
      </c>
      <c r="R22" s="192" t="str">
        <f>IF(OR(B22-C22+D22-F22+G22-I22+J22-L22+M22-O22+P22=0,B22-C22+D22-F22+G22-I22+J22-L22+M22-O22+P22=X22),"","!")</f>
        <v/>
      </c>
      <c r="S22" s="196" t="s">
        <v>422</v>
      </c>
      <c r="T22" s="551">
        <f>Y22</f>
        <v>0</v>
      </c>
      <c r="U22" s="552"/>
      <c r="V22" s="324">
        <f>Z22+AB21</f>
        <v>0</v>
      </c>
      <c r="W22" s="325" t="str">
        <f>"(" &amp; AB21 &amp; ")"</f>
        <v>(0)</v>
      </c>
      <c r="X22" s="197">
        <f>X23-X21</f>
        <v>0</v>
      </c>
      <c r="Y22" s="194">
        <f>Y23-Y21</f>
        <v>0</v>
      </c>
      <c r="Z22" s="194">
        <f>Z23-Z21</f>
        <v>0</v>
      </c>
    </row>
    <row r="23" spans="1:28" ht="39" customHeight="1" thickTop="1" thickBot="1">
      <c r="A23" s="73" t="s">
        <v>440</v>
      </c>
      <c r="B23" s="289">
        <f t="shared" ref="B23:Q23" si="0">SUM(B21:B22)</f>
        <v>0</v>
      </c>
      <c r="C23" s="289">
        <f t="shared" si="0"/>
        <v>0</v>
      </c>
      <c r="D23" s="290">
        <f t="shared" si="0"/>
        <v>0</v>
      </c>
      <c r="E23" s="291">
        <f t="shared" si="0"/>
        <v>0</v>
      </c>
      <c r="F23" s="289">
        <f t="shared" si="0"/>
        <v>0</v>
      </c>
      <c r="G23" s="290">
        <f t="shared" si="0"/>
        <v>0</v>
      </c>
      <c r="H23" s="291">
        <f t="shared" si="0"/>
        <v>0</v>
      </c>
      <c r="I23" s="289">
        <f t="shared" si="0"/>
        <v>0</v>
      </c>
      <c r="J23" s="290">
        <f t="shared" si="0"/>
        <v>0</v>
      </c>
      <c r="K23" s="291">
        <f t="shared" si="0"/>
        <v>0</v>
      </c>
      <c r="L23" s="289">
        <f t="shared" si="0"/>
        <v>0</v>
      </c>
      <c r="M23" s="290">
        <f t="shared" si="0"/>
        <v>0</v>
      </c>
      <c r="N23" s="291">
        <f t="shared" si="0"/>
        <v>0</v>
      </c>
      <c r="O23" s="289">
        <f t="shared" si="0"/>
        <v>0</v>
      </c>
      <c r="P23" s="290">
        <f t="shared" si="0"/>
        <v>0</v>
      </c>
      <c r="Q23" s="292">
        <f t="shared" si="0"/>
        <v>0</v>
      </c>
      <c r="R23" s="192"/>
      <c r="S23" s="304" t="s">
        <v>77</v>
      </c>
      <c r="T23" s="540">
        <f>T21+T22</f>
        <v>0</v>
      </c>
      <c r="U23" s="541"/>
      <c r="V23" s="540">
        <f>V21+V22</f>
        <v>0</v>
      </c>
      <c r="W23" s="541"/>
      <c r="X23" s="305">
        <f>別紙１!P33+別紙１!P34</f>
        <v>0</v>
      </c>
      <c r="Y23" s="194">
        <f>COUNTIF('別紙２－１'!$AA$18:$AA$67,1)+COUNTIF('別紙２－１'!$AA$18:$AA$67,3)</f>
        <v>0</v>
      </c>
      <c r="Z23" s="194">
        <f>COUNTIF('別紙２－１'!$AA$18:$AA$67,2)+COUNTIF('別紙２－１'!$AA$18:$AA$67,3)</f>
        <v>0</v>
      </c>
    </row>
    <row r="24" spans="1:28" ht="45" customHeight="1" thickBot="1">
      <c r="A24" s="294" t="s">
        <v>331</v>
      </c>
      <c r="B24" s="293" t="str">
        <f>IF(B23&gt;0,ROUND((B21/B23),3),"")</f>
        <v/>
      </c>
      <c r="C24" s="532" t="str">
        <f>IF(E23&gt;0,ROUND((E21/E23),3),"")</f>
        <v/>
      </c>
      <c r="D24" s="533"/>
      <c r="E24" s="534"/>
      <c r="F24" s="532" t="str">
        <f>IF(H23&gt;0,ROUND((H21/H23),3),"")</f>
        <v/>
      </c>
      <c r="G24" s="533"/>
      <c r="H24" s="534"/>
      <c r="I24" s="532" t="str">
        <f>IF(K23&gt;0,ROUND((K21/K23),3),"")</f>
        <v/>
      </c>
      <c r="J24" s="533"/>
      <c r="K24" s="534"/>
      <c r="L24" s="532" t="str">
        <f>IF(N23&gt;0,ROUND((N21/N23),3),"")</f>
        <v/>
      </c>
      <c r="M24" s="533"/>
      <c r="N24" s="534"/>
      <c r="O24" s="532" t="str">
        <f>IF(Q23&gt;0,ROUND((Q21/Q23),3),"")</f>
        <v/>
      </c>
      <c r="P24" s="533"/>
      <c r="Q24" s="534"/>
      <c r="R24" s="65"/>
      <c r="S24" s="538" t="s">
        <v>441</v>
      </c>
      <c r="T24" s="539"/>
      <c r="U24" s="539"/>
      <c r="V24" s="539"/>
      <c r="W24" s="539"/>
      <c r="X24" s="306" t="str">
        <f>"(" &amp; 別紙１!P34 &amp; ")"</f>
        <v>(0)</v>
      </c>
    </row>
    <row r="25" spans="1:28" ht="15.75" customHeight="1">
      <c r="A25" s="204" t="s">
        <v>323</v>
      </c>
      <c r="B25" t="s">
        <v>336</v>
      </c>
      <c r="R25" s="63"/>
      <c r="S25" s="40"/>
      <c r="T25" s="67"/>
      <c r="U25" s="67"/>
      <c r="X25" s="40"/>
    </row>
    <row r="26" spans="1:28" ht="17.25" customHeight="1">
      <c r="A26" s="204" t="s">
        <v>324</v>
      </c>
      <c r="B26" s="63" t="s">
        <v>337</v>
      </c>
    </row>
    <row r="27" spans="1:28">
      <c r="A27" s="204" t="s">
        <v>324</v>
      </c>
      <c r="B27" s="63" t="s">
        <v>423</v>
      </c>
    </row>
    <row r="28" spans="1:28">
      <c r="A28" s="535" t="str">
        <f>IF(COUNTIF(R21:R22,"!")&gt;0,"！を表示した箇所の合計台数が別紙２－１の情報と一致しません","")</f>
        <v/>
      </c>
      <c r="B28" s="535"/>
      <c r="C28" s="535"/>
      <c r="D28" s="535"/>
      <c r="E28" s="535"/>
      <c r="F28" s="535"/>
      <c r="G28" s="535"/>
      <c r="H28" s="535"/>
      <c r="I28" s="535"/>
      <c r="J28" s="535"/>
      <c r="K28" s="535"/>
      <c r="L28" s="535"/>
      <c r="M28" s="535"/>
      <c r="N28" s="535"/>
      <c r="O28" s="535"/>
      <c r="P28" s="535"/>
      <c r="Q28" s="535"/>
      <c r="T28" s="66"/>
      <c r="U28" s="66"/>
      <c r="V28" s="66"/>
      <c r="W28" s="66"/>
    </row>
    <row r="29" spans="1:28">
      <c r="A29" s="307"/>
      <c r="B29" s="307"/>
      <c r="C29" s="307"/>
      <c r="D29" s="307"/>
      <c r="E29" s="307"/>
      <c r="F29" s="307"/>
      <c r="G29" s="307"/>
      <c r="H29" s="307"/>
      <c r="I29" s="307"/>
      <c r="J29" s="307"/>
      <c r="K29" s="307"/>
      <c r="L29" s="307"/>
      <c r="M29" s="307"/>
      <c r="N29" s="307"/>
      <c r="O29" s="307"/>
      <c r="P29" s="307"/>
      <c r="Q29" s="307"/>
      <c r="T29" s="62"/>
      <c r="U29" s="62"/>
      <c r="V29" s="62"/>
      <c r="W29" s="62"/>
    </row>
    <row r="30" spans="1:28">
      <c r="T30" s="62"/>
      <c r="U30" s="62"/>
      <c r="V30" s="23"/>
      <c r="W30" s="23"/>
    </row>
    <row r="31" spans="1:28">
      <c r="T31" s="40"/>
      <c r="U31" s="40"/>
      <c r="V31" s="40"/>
      <c r="W31" s="40"/>
    </row>
  </sheetData>
  <sheetProtection sheet="1" objects="1" scenarios="1" selectLockedCells="1"/>
  <mergeCells count="79">
    <mergeCell ref="L2:Q2"/>
    <mergeCell ref="F5:H5"/>
    <mergeCell ref="I9:Q9"/>
    <mergeCell ref="I15:K15"/>
    <mergeCell ref="O14:Q14"/>
    <mergeCell ref="F9:H9"/>
    <mergeCell ref="F15:H15"/>
    <mergeCell ref="O13:Q13"/>
    <mergeCell ref="O5:Q5"/>
    <mergeCell ref="L5:N5"/>
    <mergeCell ref="L7:N7"/>
    <mergeCell ref="L8:N8"/>
    <mergeCell ref="F14:H14"/>
    <mergeCell ref="O15:Q15"/>
    <mergeCell ref="I7:K7"/>
    <mergeCell ref="O6:Q6"/>
    <mergeCell ref="A16:B16"/>
    <mergeCell ref="O19:P19"/>
    <mergeCell ref="L19:M19"/>
    <mergeCell ref="I19:J19"/>
    <mergeCell ref="F17:H17"/>
    <mergeCell ref="I17:K17"/>
    <mergeCell ref="C16:E16"/>
    <mergeCell ref="F16:H16"/>
    <mergeCell ref="A19:A20"/>
    <mergeCell ref="B19:B20"/>
    <mergeCell ref="F19:G19"/>
    <mergeCell ref="I16:K16"/>
    <mergeCell ref="O16:Q16"/>
    <mergeCell ref="F7:H7"/>
    <mergeCell ref="L15:N15"/>
    <mergeCell ref="C24:E24"/>
    <mergeCell ref="F24:H24"/>
    <mergeCell ref="I24:K24"/>
    <mergeCell ref="F13:H13"/>
    <mergeCell ref="C19:D19"/>
    <mergeCell ref="C14:E14"/>
    <mergeCell ref="L16:N16"/>
    <mergeCell ref="K10:Q10"/>
    <mergeCell ref="A10:I10"/>
    <mergeCell ref="A14:B14"/>
    <mergeCell ref="F12:K12"/>
    <mergeCell ref="I13:K13"/>
    <mergeCell ref="A17:B17"/>
    <mergeCell ref="A15:B15"/>
    <mergeCell ref="O7:Q7"/>
    <mergeCell ref="O8:Q8"/>
    <mergeCell ref="A6:B9"/>
    <mergeCell ref="L6:N6"/>
    <mergeCell ref="C13:E13"/>
    <mergeCell ref="C9:E9"/>
    <mergeCell ref="L12:Q12"/>
    <mergeCell ref="L13:N13"/>
    <mergeCell ref="F8:H8"/>
    <mergeCell ref="A11:H11"/>
    <mergeCell ref="A12:E12"/>
    <mergeCell ref="A13:B13"/>
    <mergeCell ref="C6:E6"/>
    <mergeCell ref="C7:E7"/>
    <mergeCell ref="I6:K6"/>
    <mergeCell ref="F6:H6"/>
    <mergeCell ref="C8:E8"/>
    <mergeCell ref="I8:K8"/>
    <mergeCell ref="T19:U19"/>
    <mergeCell ref="T22:U22"/>
    <mergeCell ref="V21:W21"/>
    <mergeCell ref="S19:S20"/>
    <mergeCell ref="I14:K14"/>
    <mergeCell ref="L14:N14"/>
    <mergeCell ref="C15:E15"/>
    <mergeCell ref="L24:N24"/>
    <mergeCell ref="A28:Q28"/>
    <mergeCell ref="V19:X19"/>
    <mergeCell ref="O24:Q24"/>
    <mergeCell ref="S24:W24"/>
    <mergeCell ref="T23:U23"/>
    <mergeCell ref="V23:W23"/>
    <mergeCell ref="T20:U20"/>
    <mergeCell ref="V20:W20"/>
  </mergeCells>
  <phoneticPr fontId="2"/>
  <dataValidations count="1">
    <dataValidation type="whole" imeMode="halfAlpha" allowBlank="1" showInputMessage="1" showErrorMessage="1" sqref="B21:D22 F21:G22 I21:J22 L21:M22 O21:P22" xr:uid="{00000000-0002-0000-0500-000000000000}">
      <formula1>0</formula1>
      <formula2>99999</formula2>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pageSetUpPr fitToPage="1"/>
  </sheetPr>
  <dimension ref="A1:M68"/>
  <sheetViews>
    <sheetView zoomScale="78" zoomScaleNormal="78" zoomScaleSheetLayoutView="100" workbookViewId="0">
      <selection activeCell="C5" sqref="C5"/>
    </sheetView>
  </sheetViews>
  <sheetFormatPr defaultColWidth="9" defaultRowHeight="16.5"/>
  <cols>
    <col min="1" max="1" width="4.08984375" style="266" customWidth="1"/>
    <col min="2" max="2" width="27.36328125" style="266" customWidth="1"/>
    <col min="3" max="5" width="5.36328125" style="266" customWidth="1"/>
    <col min="6" max="6" width="9.81640625" style="266" customWidth="1"/>
    <col min="7" max="7" width="70" style="266" customWidth="1"/>
    <col min="8" max="8" width="3.1796875" style="266" customWidth="1"/>
    <col min="9" max="11" width="9" style="266" customWidth="1"/>
    <col min="12" max="13" width="9" style="266" hidden="1" customWidth="1"/>
    <col min="14" max="16384" width="9" style="266"/>
  </cols>
  <sheetData>
    <row r="1" spans="1:13">
      <c r="G1" s="267" t="s">
        <v>313</v>
      </c>
      <c r="H1" s="267"/>
    </row>
    <row r="2" spans="1:13">
      <c r="A2" s="663" t="s">
        <v>415</v>
      </c>
      <c r="B2" s="663"/>
      <c r="C2" s="663"/>
      <c r="D2" s="663"/>
      <c r="E2" s="663"/>
      <c r="F2" s="663"/>
      <c r="G2" s="645" t="str">
        <f>"【"&amp;別紙１!$G$2&amp;"】"</f>
        <v>【0】</v>
      </c>
      <c r="H2" s="645"/>
      <c r="I2" s="268"/>
      <c r="J2" s="268"/>
      <c r="K2" s="268"/>
      <c r="L2" s="268"/>
      <c r="M2" s="268"/>
    </row>
    <row r="3" spans="1:13" ht="21" customHeight="1" thickBot="1">
      <c r="A3" s="664" t="s">
        <v>416</v>
      </c>
      <c r="B3" s="664"/>
      <c r="C3" s="664"/>
      <c r="D3" s="664"/>
      <c r="E3" s="664"/>
      <c r="F3" s="664"/>
      <c r="G3" s="269"/>
      <c r="H3" s="269"/>
    </row>
    <row r="4" spans="1:13" ht="43.5" customHeight="1" thickBot="1">
      <c r="A4" s="646" t="s">
        <v>405</v>
      </c>
      <c r="B4" s="647"/>
      <c r="C4" s="295" t="s">
        <v>111</v>
      </c>
      <c r="D4" s="295" t="s">
        <v>71</v>
      </c>
      <c r="E4" s="311" t="s">
        <v>464</v>
      </c>
      <c r="F4" s="648" t="s">
        <v>172</v>
      </c>
      <c r="G4" s="649"/>
      <c r="H4" s="650"/>
    </row>
    <row r="5" spans="1:13" ht="17.5" customHeight="1">
      <c r="A5" s="651" t="s">
        <v>443</v>
      </c>
      <c r="B5" s="652"/>
      <c r="C5" s="247"/>
      <c r="D5" s="247"/>
      <c r="E5" s="247"/>
      <c r="F5" s="657" t="s">
        <v>411</v>
      </c>
      <c r="G5" s="658"/>
      <c r="H5" s="659"/>
      <c r="L5" s="266" t="s">
        <v>84</v>
      </c>
      <c r="M5" s="266" t="s">
        <v>88</v>
      </c>
    </row>
    <row r="6" spans="1:13" ht="17.5" customHeight="1">
      <c r="A6" s="653"/>
      <c r="B6" s="654"/>
      <c r="C6" s="248"/>
      <c r="D6" s="248"/>
      <c r="E6" s="248"/>
      <c r="F6" s="660" t="s">
        <v>406</v>
      </c>
      <c r="G6" s="661"/>
      <c r="H6" s="662"/>
      <c r="L6" s="266" t="s">
        <v>85</v>
      </c>
    </row>
    <row r="7" spans="1:13" ht="17.5" customHeight="1">
      <c r="A7" s="653"/>
      <c r="B7" s="654"/>
      <c r="C7" s="248"/>
      <c r="D7" s="248"/>
      <c r="E7" s="248"/>
      <c r="F7" s="660" t="s">
        <v>112</v>
      </c>
      <c r="G7" s="661"/>
      <c r="H7" s="662"/>
    </row>
    <row r="8" spans="1:13" ht="17.5" customHeight="1">
      <c r="A8" s="653"/>
      <c r="B8" s="654"/>
      <c r="C8" s="248"/>
      <c r="D8" s="248"/>
      <c r="E8" s="248"/>
      <c r="F8" s="660" t="s">
        <v>407</v>
      </c>
      <c r="G8" s="661"/>
      <c r="H8" s="662"/>
    </row>
    <row r="9" spans="1:13" ht="17.5" customHeight="1">
      <c r="A9" s="653"/>
      <c r="B9" s="654"/>
      <c r="C9" s="248"/>
      <c r="D9" s="248"/>
      <c r="E9" s="248"/>
      <c r="F9" s="660" t="s">
        <v>86</v>
      </c>
      <c r="G9" s="661"/>
      <c r="H9" s="662"/>
    </row>
    <row r="10" spans="1:13" ht="17.5" customHeight="1">
      <c r="A10" s="653"/>
      <c r="B10" s="654"/>
      <c r="C10" s="248"/>
      <c r="D10" s="248"/>
      <c r="E10" s="248"/>
      <c r="F10" s="660" t="s">
        <v>87</v>
      </c>
      <c r="G10" s="661"/>
      <c r="H10" s="662"/>
    </row>
    <row r="11" spans="1:13" ht="17.5" customHeight="1">
      <c r="A11" s="655"/>
      <c r="B11" s="656"/>
      <c r="C11" s="249"/>
      <c r="D11" s="249"/>
      <c r="E11" s="249"/>
      <c r="F11" s="250" t="s">
        <v>417</v>
      </c>
      <c r="G11" s="251"/>
      <c r="H11" s="252" t="s">
        <v>295</v>
      </c>
    </row>
    <row r="12" spans="1:13" ht="17.5" customHeight="1">
      <c r="A12" s="653" t="s">
        <v>444</v>
      </c>
      <c r="B12" s="654"/>
      <c r="C12" s="253"/>
      <c r="D12" s="253"/>
      <c r="E12" s="253"/>
      <c r="F12" s="665" t="s">
        <v>89</v>
      </c>
      <c r="G12" s="666"/>
      <c r="H12" s="667"/>
    </row>
    <row r="13" spans="1:13" ht="17.5" customHeight="1">
      <c r="A13" s="653"/>
      <c r="B13" s="654"/>
      <c r="C13" s="248"/>
      <c r="D13" s="248"/>
      <c r="E13" s="248"/>
      <c r="F13" s="668" t="s">
        <v>90</v>
      </c>
      <c r="G13" s="669"/>
      <c r="H13" s="670"/>
    </row>
    <row r="14" spans="1:13" ht="17.5" customHeight="1">
      <c r="A14" s="653"/>
      <c r="B14" s="654"/>
      <c r="C14" s="248"/>
      <c r="D14" s="248"/>
      <c r="E14" s="248"/>
      <c r="F14" s="668" t="s">
        <v>91</v>
      </c>
      <c r="G14" s="669"/>
      <c r="H14" s="670"/>
    </row>
    <row r="15" spans="1:13" ht="17.5" customHeight="1">
      <c r="A15" s="653"/>
      <c r="B15" s="654"/>
      <c r="C15" s="248"/>
      <c r="D15" s="248"/>
      <c r="E15" s="248"/>
      <c r="F15" s="668" t="s">
        <v>92</v>
      </c>
      <c r="G15" s="669"/>
      <c r="H15" s="670"/>
    </row>
    <row r="16" spans="1:13" ht="17.5" customHeight="1">
      <c r="A16" s="653"/>
      <c r="B16" s="654"/>
      <c r="C16" s="248"/>
      <c r="D16" s="248"/>
      <c r="E16" s="248"/>
      <c r="F16" s="668" t="s">
        <v>93</v>
      </c>
      <c r="G16" s="669"/>
      <c r="H16" s="670"/>
    </row>
    <row r="17" spans="1:9" ht="17.5" customHeight="1">
      <c r="A17" s="655"/>
      <c r="B17" s="656"/>
      <c r="C17" s="249"/>
      <c r="D17" s="249"/>
      <c r="E17" s="249"/>
      <c r="F17" s="250" t="s">
        <v>417</v>
      </c>
      <c r="G17" s="251"/>
      <c r="H17" s="252" t="s">
        <v>295</v>
      </c>
    </row>
    <row r="18" spans="1:9" ht="17.5" customHeight="1">
      <c r="A18" s="671" t="s">
        <v>445</v>
      </c>
      <c r="B18" s="672"/>
      <c r="C18" s="253"/>
      <c r="D18" s="253"/>
      <c r="E18" s="253"/>
      <c r="F18" s="665" t="s">
        <v>273</v>
      </c>
      <c r="G18" s="666"/>
      <c r="H18" s="667"/>
    </row>
    <row r="19" spans="1:9" ht="17.5" customHeight="1">
      <c r="A19" s="653"/>
      <c r="B19" s="654"/>
      <c r="C19" s="248"/>
      <c r="D19" s="248"/>
      <c r="E19" s="248"/>
      <c r="F19" s="668" t="s">
        <v>274</v>
      </c>
      <c r="G19" s="669"/>
      <c r="H19" s="670"/>
    </row>
    <row r="20" spans="1:9" ht="17.5" customHeight="1">
      <c r="A20" s="653"/>
      <c r="B20" s="654"/>
      <c r="C20" s="248"/>
      <c r="D20" s="248"/>
      <c r="E20" s="248"/>
      <c r="F20" s="668" t="s">
        <v>275</v>
      </c>
      <c r="G20" s="669"/>
      <c r="H20" s="670"/>
    </row>
    <row r="21" spans="1:9" ht="17.5" customHeight="1">
      <c r="A21" s="653"/>
      <c r="B21" s="654"/>
      <c r="C21" s="248"/>
      <c r="D21" s="248"/>
      <c r="E21" s="248"/>
      <c r="F21" s="668" t="s">
        <v>175</v>
      </c>
      <c r="G21" s="669"/>
      <c r="H21" s="670"/>
    </row>
    <row r="22" spans="1:9" ht="17.5" customHeight="1">
      <c r="A22" s="653"/>
      <c r="B22" s="654"/>
      <c r="C22" s="249"/>
      <c r="D22" s="249"/>
      <c r="E22" s="249"/>
      <c r="F22" s="250" t="s">
        <v>417</v>
      </c>
      <c r="G22" s="251"/>
      <c r="H22" s="252" t="s">
        <v>295</v>
      </c>
    </row>
    <row r="23" spans="1:9" ht="17.5" customHeight="1">
      <c r="A23" s="671" t="s">
        <v>446</v>
      </c>
      <c r="B23" s="672"/>
      <c r="C23" s="253"/>
      <c r="D23" s="253"/>
      <c r="E23" s="253"/>
      <c r="F23" s="665" t="s">
        <v>412</v>
      </c>
      <c r="G23" s="666"/>
      <c r="H23" s="667"/>
    </row>
    <row r="24" spans="1:9" ht="17.5" customHeight="1">
      <c r="A24" s="653"/>
      <c r="B24" s="654"/>
      <c r="C24" s="248"/>
      <c r="D24" s="248"/>
      <c r="E24" s="248"/>
      <c r="F24" s="668" t="s">
        <v>9</v>
      </c>
      <c r="G24" s="669"/>
      <c r="H24" s="670"/>
    </row>
    <row r="25" spans="1:9" ht="17.5" customHeight="1">
      <c r="A25" s="653"/>
      <c r="B25" s="654"/>
      <c r="C25" s="248"/>
      <c r="D25" s="248"/>
      <c r="E25" s="248"/>
      <c r="F25" s="668" t="s">
        <v>176</v>
      </c>
      <c r="G25" s="669"/>
      <c r="H25" s="670"/>
    </row>
    <row r="26" spans="1:9" ht="17.5" customHeight="1">
      <c r="A26" s="653"/>
      <c r="B26" s="654"/>
      <c r="C26" s="248"/>
      <c r="D26" s="248"/>
      <c r="E26" s="248"/>
      <c r="F26" s="668" t="s">
        <v>116</v>
      </c>
      <c r="G26" s="669"/>
      <c r="H26" s="670"/>
    </row>
    <row r="27" spans="1:9" ht="17.5" customHeight="1">
      <c r="A27" s="653"/>
      <c r="B27" s="654"/>
      <c r="C27" s="249"/>
      <c r="D27" s="249"/>
      <c r="E27" s="249"/>
      <c r="F27" s="250" t="s">
        <v>417</v>
      </c>
      <c r="G27" s="251"/>
      <c r="H27" s="252" t="s">
        <v>295</v>
      </c>
    </row>
    <row r="28" spans="1:9" ht="17.5" customHeight="1">
      <c r="A28" s="671" t="s">
        <v>447</v>
      </c>
      <c r="B28" s="672"/>
      <c r="C28" s="253"/>
      <c r="D28" s="253"/>
      <c r="E28" s="253"/>
      <c r="F28" s="665" t="s">
        <v>413</v>
      </c>
      <c r="G28" s="666"/>
      <c r="H28" s="667"/>
      <c r="I28" s="270"/>
    </row>
    <row r="29" spans="1:9" ht="17.5" customHeight="1">
      <c r="A29" s="653"/>
      <c r="B29" s="654"/>
      <c r="C29" s="248"/>
      <c r="D29" s="248"/>
      <c r="E29" s="248"/>
      <c r="F29" s="668" t="s">
        <v>408</v>
      </c>
      <c r="G29" s="669"/>
      <c r="H29" s="670"/>
    </row>
    <row r="30" spans="1:9" ht="17.5" customHeight="1">
      <c r="A30" s="653"/>
      <c r="B30" s="654"/>
      <c r="C30" s="248"/>
      <c r="D30" s="248"/>
      <c r="E30" s="248"/>
      <c r="F30" s="668" t="s">
        <v>409</v>
      </c>
      <c r="G30" s="669"/>
      <c r="H30" s="670"/>
    </row>
    <row r="31" spans="1:9" ht="17.5" customHeight="1">
      <c r="A31" s="653"/>
      <c r="B31" s="654"/>
      <c r="C31" s="248"/>
      <c r="D31" s="248"/>
      <c r="E31" s="248"/>
      <c r="F31" s="668" t="s">
        <v>113</v>
      </c>
      <c r="G31" s="669"/>
      <c r="H31" s="670"/>
    </row>
    <row r="32" spans="1:9" ht="17.5" customHeight="1">
      <c r="A32" s="655"/>
      <c r="B32" s="656"/>
      <c r="C32" s="254"/>
      <c r="D32" s="254"/>
      <c r="E32" s="254"/>
      <c r="F32" s="255" t="s">
        <v>417</v>
      </c>
      <c r="G32" s="251"/>
      <c r="H32" s="256" t="s">
        <v>295</v>
      </c>
    </row>
    <row r="33" spans="1:9" ht="17.5" customHeight="1">
      <c r="A33" s="673" t="s">
        <v>448</v>
      </c>
      <c r="B33" s="674"/>
      <c r="C33" s="249"/>
      <c r="D33" s="249"/>
      <c r="E33" s="249"/>
      <c r="F33" s="675" t="s">
        <v>265</v>
      </c>
      <c r="G33" s="676"/>
      <c r="H33" s="677"/>
    </row>
    <row r="34" spans="1:9" ht="17.5" customHeight="1">
      <c r="A34" s="673"/>
      <c r="B34" s="674"/>
      <c r="C34" s="248"/>
      <c r="D34" s="248"/>
      <c r="E34" s="248"/>
      <c r="F34" s="668" t="s">
        <v>266</v>
      </c>
      <c r="G34" s="669"/>
      <c r="H34" s="670"/>
    </row>
    <row r="35" spans="1:9" ht="17.5" customHeight="1">
      <c r="A35" s="673"/>
      <c r="B35" s="674"/>
      <c r="C35" s="254"/>
      <c r="D35" s="254"/>
      <c r="E35" s="254"/>
      <c r="F35" s="250" t="s">
        <v>417</v>
      </c>
      <c r="G35" s="251"/>
      <c r="H35" s="252" t="s">
        <v>295</v>
      </c>
    </row>
    <row r="36" spans="1:9" ht="17.5" customHeight="1">
      <c r="A36" s="673" t="s">
        <v>449</v>
      </c>
      <c r="B36" s="674"/>
      <c r="C36" s="253"/>
      <c r="D36" s="253"/>
      <c r="E36" s="253"/>
      <c r="F36" s="665" t="s">
        <v>421</v>
      </c>
      <c r="G36" s="666"/>
      <c r="H36" s="667"/>
      <c r="I36" s="270"/>
    </row>
    <row r="37" spans="1:9" ht="17.5" customHeight="1">
      <c r="A37" s="673"/>
      <c r="B37" s="674"/>
      <c r="C37" s="257"/>
      <c r="D37" s="257"/>
      <c r="E37" s="257"/>
      <c r="F37" s="271" t="s">
        <v>417</v>
      </c>
      <c r="G37" s="272"/>
      <c r="H37" s="252" t="s">
        <v>295</v>
      </c>
    </row>
    <row r="38" spans="1:9" ht="17.5" customHeight="1">
      <c r="A38" s="673" t="s">
        <v>450</v>
      </c>
      <c r="B38" s="674"/>
      <c r="C38" s="253"/>
      <c r="D38" s="253"/>
      <c r="E38" s="253"/>
      <c r="F38" s="665" t="s">
        <v>267</v>
      </c>
      <c r="G38" s="666"/>
      <c r="H38" s="667"/>
    </row>
    <row r="39" spans="1:9" ht="17.5" customHeight="1">
      <c r="A39" s="673"/>
      <c r="B39" s="674"/>
      <c r="C39" s="257"/>
      <c r="D39" s="257"/>
      <c r="E39" s="257"/>
      <c r="F39" s="250" t="s">
        <v>417</v>
      </c>
      <c r="G39" s="251"/>
      <c r="H39" s="252" t="s">
        <v>295</v>
      </c>
    </row>
    <row r="40" spans="1:9" ht="17.5" customHeight="1">
      <c r="A40" s="673" t="s">
        <v>451</v>
      </c>
      <c r="B40" s="674"/>
      <c r="C40" s="253"/>
      <c r="D40" s="253"/>
      <c r="E40" s="253"/>
      <c r="F40" s="665" t="s">
        <v>268</v>
      </c>
      <c r="G40" s="666"/>
      <c r="H40" s="667"/>
    </row>
    <row r="41" spans="1:9" ht="17.5" customHeight="1">
      <c r="A41" s="673"/>
      <c r="B41" s="674"/>
      <c r="C41" s="248"/>
      <c r="D41" s="248"/>
      <c r="E41" s="248"/>
      <c r="F41" s="668" t="s">
        <v>269</v>
      </c>
      <c r="G41" s="669"/>
      <c r="H41" s="670"/>
    </row>
    <row r="42" spans="1:9" ht="17.5" customHeight="1">
      <c r="A42" s="673"/>
      <c r="B42" s="674"/>
      <c r="C42" s="254"/>
      <c r="D42" s="254"/>
      <c r="E42" s="254"/>
      <c r="F42" s="250" t="s">
        <v>417</v>
      </c>
      <c r="G42" s="251"/>
      <c r="H42" s="252" t="s">
        <v>295</v>
      </c>
    </row>
    <row r="43" spans="1:9" ht="17.5" customHeight="1">
      <c r="A43" s="673" t="s">
        <v>452</v>
      </c>
      <c r="B43" s="674"/>
      <c r="C43" s="249"/>
      <c r="D43" s="249"/>
      <c r="E43" s="249"/>
      <c r="F43" s="665" t="s">
        <v>270</v>
      </c>
      <c r="G43" s="666"/>
      <c r="H43" s="667"/>
    </row>
    <row r="44" spans="1:9" ht="17.5" customHeight="1">
      <c r="A44" s="673"/>
      <c r="B44" s="674"/>
      <c r="C44" s="257"/>
      <c r="D44" s="257"/>
      <c r="E44" s="257"/>
      <c r="F44" s="250" t="s">
        <v>417</v>
      </c>
      <c r="G44" s="251"/>
      <c r="H44" s="252" t="s">
        <v>295</v>
      </c>
    </row>
    <row r="45" spans="1:9" ht="17.5" customHeight="1">
      <c r="A45" s="673" t="s">
        <v>453</v>
      </c>
      <c r="B45" s="674"/>
      <c r="C45" s="253"/>
      <c r="D45" s="253"/>
      <c r="E45" s="253"/>
      <c r="F45" s="665" t="s">
        <v>418</v>
      </c>
      <c r="G45" s="666"/>
      <c r="H45" s="667"/>
    </row>
    <row r="46" spans="1:9" ht="17.5" customHeight="1">
      <c r="A46" s="673"/>
      <c r="B46" s="674"/>
      <c r="C46" s="248"/>
      <c r="D46" s="248"/>
      <c r="E46" s="248"/>
      <c r="F46" s="668" t="s">
        <v>410</v>
      </c>
      <c r="G46" s="669"/>
      <c r="H46" s="670"/>
    </row>
    <row r="47" spans="1:9" ht="17.5" customHeight="1">
      <c r="A47" s="673"/>
      <c r="B47" s="674"/>
      <c r="C47" s="254"/>
      <c r="D47" s="254"/>
      <c r="E47" s="254"/>
      <c r="F47" s="250" t="s">
        <v>417</v>
      </c>
      <c r="G47" s="251"/>
      <c r="H47" s="252" t="s">
        <v>295</v>
      </c>
    </row>
    <row r="48" spans="1:9" ht="17.5" customHeight="1">
      <c r="A48" s="673" t="s">
        <v>454</v>
      </c>
      <c r="B48" s="674"/>
      <c r="C48" s="249"/>
      <c r="D48" s="249"/>
      <c r="E48" s="249"/>
      <c r="F48" s="665" t="s">
        <v>419</v>
      </c>
      <c r="G48" s="666"/>
      <c r="H48" s="667"/>
    </row>
    <row r="49" spans="1:8" ht="17.5" customHeight="1">
      <c r="A49" s="673"/>
      <c r="B49" s="674"/>
      <c r="C49" s="257"/>
      <c r="D49" s="257"/>
      <c r="E49" s="257"/>
      <c r="F49" s="250" t="s">
        <v>417</v>
      </c>
      <c r="G49" s="251"/>
      <c r="H49" s="252" t="s">
        <v>295</v>
      </c>
    </row>
    <row r="50" spans="1:8" ht="17.5" customHeight="1">
      <c r="A50" s="673" t="s">
        <v>455</v>
      </c>
      <c r="B50" s="674"/>
      <c r="C50" s="253"/>
      <c r="D50" s="253"/>
      <c r="E50" s="253"/>
      <c r="F50" s="665" t="s">
        <v>271</v>
      </c>
      <c r="G50" s="666"/>
      <c r="H50" s="667"/>
    </row>
    <row r="51" spans="1:8" ht="17.5" customHeight="1">
      <c r="A51" s="673"/>
      <c r="B51" s="674"/>
      <c r="C51" s="248"/>
      <c r="D51" s="248"/>
      <c r="E51" s="248"/>
      <c r="F51" s="668" t="s">
        <v>272</v>
      </c>
      <c r="G51" s="669"/>
      <c r="H51" s="670"/>
    </row>
    <row r="52" spans="1:8" ht="17.5" customHeight="1">
      <c r="A52" s="673"/>
      <c r="B52" s="674"/>
      <c r="C52" s="249"/>
      <c r="D52" s="249"/>
      <c r="E52" s="249"/>
      <c r="F52" s="250" t="s">
        <v>417</v>
      </c>
      <c r="G52" s="251"/>
      <c r="H52" s="252" t="s">
        <v>295</v>
      </c>
    </row>
    <row r="53" spans="1:8" ht="17.5" customHeight="1">
      <c r="A53" s="694" t="s">
        <v>456</v>
      </c>
      <c r="B53" s="695"/>
      <c r="C53" s="253"/>
      <c r="D53" s="253"/>
      <c r="E53" s="253"/>
      <c r="F53" s="665" t="s">
        <v>10</v>
      </c>
      <c r="G53" s="666"/>
      <c r="H53" s="667"/>
    </row>
    <row r="54" spans="1:8" ht="17.5" customHeight="1">
      <c r="A54" s="696"/>
      <c r="B54" s="697"/>
      <c r="C54" s="248"/>
      <c r="D54" s="248"/>
      <c r="E54" s="248"/>
      <c r="F54" s="668" t="s">
        <v>11</v>
      </c>
      <c r="G54" s="669"/>
      <c r="H54" s="670"/>
    </row>
    <row r="55" spans="1:8" ht="17.5" customHeight="1">
      <c r="A55" s="696"/>
      <c r="B55" s="697"/>
      <c r="C55" s="248"/>
      <c r="D55" s="248"/>
      <c r="E55" s="248"/>
      <c r="F55" s="668" t="s">
        <v>12</v>
      </c>
      <c r="G55" s="669"/>
      <c r="H55" s="670"/>
    </row>
    <row r="56" spans="1:8" ht="17.5" customHeight="1">
      <c r="A56" s="696"/>
      <c r="B56" s="697"/>
      <c r="C56" s="248"/>
      <c r="D56" s="248"/>
      <c r="E56" s="248"/>
      <c r="F56" s="668" t="s">
        <v>13</v>
      </c>
      <c r="G56" s="669"/>
      <c r="H56" s="670"/>
    </row>
    <row r="57" spans="1:8" ht="17.5" customHeight="1" thickBot="1">
      <c r="A57" s="698"/>
      <c r="B57" s="699"/>
      <c r="C57" s="258"/>
      <c r="D57" s="258"/>
      <c r="E57" s="258"/>
      <c r="F57" s="259" t="s">
        <v>417</v>
      </c>
      <c r="G57" s="260"/>
      <c r="H57" s="261" t="s">
        <v>295</v>
      </c>
    </row>
    <row r="58" spans="1:8" ht="28.25" customHeight="1" thickBot="1">
      <c r="A58" s="270"/>
      <c r="B58" s="270"/>
      <c r="C58" s="270"/>
      <c r="D58" s="270"/>
      <c r="E58" s="270"/>
      <c r="F58" s="678" t="s">
        <v>420</v>
      </c>
      <c r="G58" s="678"/>
      <c r="H58" s="678"/>
    </row>
    <row r="59" spans="1:8" ht="13.25" customHeight="1">
      <c r="A59" s="679" t="s">
        <v>457</v>
      </c>
      <c r="B59" s="680"/>
      <c r="C59" s="685"/>
      <c r="D59" s="686"/>
      <c r="E59" s="686"/>
      <c r="F59" s="686"/>
      <c r="G59" s="686"/>
      <c r="H59" s="687"/>
    </row>
    <row r="60" spans="1:8" ht="13.25" customHeight="1">
      <c r="A60" s="681"/>
      <c r="B60" s="682"/>
      <c r="C60" s="688"/>
      <c r="D60" s="689"/>
      <c r="E60" s="689"/>
      <c r="F60" s="689"/>
      <c r="G60" s="689"/>
      <c r="H60" s="690"/>
    </row>
    <row r="61" spans="1:8" ht="13.25" customHeight="1">
      <c r="A61" s="681"/>
      <c r="B61" s="682"/>
      <c r="C61" s="688"/>
      <c r="D61" s="689"/>
      <c r="E61" s="689"/>
      <c r="F61" s="689"/>
      <c r="G61" s="689"/>
      <c r="H61" s="690"/>
    </row>
    <row r="62" spans="1:8" ht="13.25" customHeight="1">
      <c r="A62" s="681"/>
      <c r="B62" s="682"/>
      <c r="C62" s="688"/>
      <c r="D62" s="689"/>
      <c r="E62" s="689"/>
      <c r="F62" s="689"/>
      <c r="G62" s="689"/>
      <c r="H62" s="690"/>
    </row>
    <row r="63" spans="1:8" ht="13.25" customHeight="1">
      <c r="A63" s="681"/>
      <c r="B63" s="682"/>
      <c r="C63" s="688"/>
      <c r="D63" s="689"/>
      <c r="E63" s="689"/>
      <c r="F63" s="689"/>
      <c r="G63" s="689"/>
      <c r="H63" s="690"/>
    </row>
    <row r="64" spans="1:8" ht="13.25" customHeight="1">
      <c r="A64" s="681"/>
      <c r="B64" s="682"/>
      <c r="C64" s="688"/>
      <c r="D64" s="689"/>
      <c r="E64" s="689"/>
      <c r="F64" s="689"/>
      <c r="G64" s="689"/>
      <c r="H64" s="690"/>
    </row>
    <row r="65" spans="1:8" ht="13.25" customHeight="1" thickBot="1">
      <c r="A65" s="683"/>
      <c r="B65" s="684"/>
      <c r="C65" s="691"/>
      <c r="D65" s="692"/>
      <c r="E65" s="692"/>
      <c r="F65" s="692"/>
      <c r="G65" s="692"/>
      <c r="H65" s="693"/>
    </row>
    <row r="66" spans="1:8">
      <c r="A66" s="300" t="str">
        <f t="array" ref="A66">IF(AND(C5:C57=""),"計画項目を入力してください","")</f>
        <v>計画項目を入力してください</v>
      </c>
    </row>
    <row r="67" spans="1:8">
      <c r="A67" s="301" t="str">
        <f t="array" ref="A67">IF(AND(D5:D57=""),"実績項目を入力してください","")</f>
        <v>実績項目を入力してください</v>
      </c>
    </row>
    <row r="68" spans="1:8">
      <c r="A68" s="301" t="str">
        <f t="array" ref="A68">IF(AND(E5:E57=""),"今後の実施予定を入力してください","")</f>
        <v>今後の実施予定を入力してください</v>
      </c>
    </row>
  </sheetData>
  <sheetProtection sheet="1" objects="1" scenarios="1" selectLockedCells="1"/>
  <mergeCells count="61">
    <mergeCell ref="F58:H58"/>
    <mergeCell ref="A59:B65"/>
    <mergeCell ref="C59:H65"/>
    <mergeCell ref="A50:B52"/>
    <mergeCell ref="F50:H50"/>
    <mergeCell ref="F51:H51"/>
    <mergeCell ref="A53:B57"/>
    <mergeCell ref="F53:H53"/>
    <mergeCell ref="F54:H54"/>
    <mergeCell ref="F55:H55"/>
    <mergeCell ref="F56:H56"/>
    <mergeCell ref="A48:B49"/>
    <mergeCell ref="F48:H48"/>
    <mergeCell ref="A38:B39"/>
    <mergeCell ref="F38:H38"/>
    <mergeCell ref="A40:B42"/>
    <mergeCell ref="F40:H40"/>
    <mergeCell ref="F41:H41"/>
    <mergeCell ref="A43:B44"/>
    <mergeCell ref="F43:H43"/>
    <mergeCell ref="A45:B47"/>
    <mergeCell ref="F45:H45"/>
    <mergeCell ref="F46:H46"/>
    <mergeCell ref="A33:B35"/>
    <mergeCell ref="F33:H33"/>
    <mergeCell ref="F34:H34"/>
    <mergeCell ref="A36:B37"/>
    <mergeCell ref="F36:H36"/>
    <mergeCell ref="A28:B32"/>
    <mergeCell ref="F28:H28"/>
    <mergeCell ref="F29:H29"/>
    <mergeCell ref="F30:H30"/>
    <mergeCell ref="F31:H31"/>
    <mergeCell ref="A23:B27"/>
    <mergeCell ref="F23:H23"/>
    <mergeCell ref="F24:H24"/>
    <mergeCell ref="F25:H25"/>
    <mergeCell ref="F26:H26"/>
    <mergeCell ref="A18:B22"/>
    <mergeCell ref="F18:H18"/>
    <mergeCell ref="F19:H19"/>
    <mergeCell ref="F20:H20"/>
    <mergeCell ref="F21:H21"/>
    <mergeCell ref="A12:B17"/>
    <mergeCell ref="F12:H12"/>
    <mergeCell ref="F13:H13"/>
    <mergeCell ref="F14:H14"/>
    <mergeCell ref="F15:H15"/>
    <mergeCell ref="F16:H16"/>
    <mergeCell ref="G2:H2"/>
    <mergeCell ref="A4:B4"/>
    <mergeCell ref="F4:H4"/>
    <mergeCell ref="A5:B11"/>
    <mergeCell ref="F5:H5"/>
    <mergeCell ref="F6:H6"/>
    <mergeCell ref="F7:H7"/>
    <mergeCell ref="F8:H8"/>
    <mergeCell ref="F9:H9"/>
    <mergeCell ref="F10:H10"/>
    <mergeCell ref="A2:F2"/>
    <mergeCell ref="A3:F3"/>
  </mergeCells>
  <phoneticPr fontId="2"/>
  <dataValidations count="3">
    <dataValidation type="textLength" imeMode="on" allowBlank="1" showInputMessage="1" showErrorMessage="1" errorTitle="文字数オーバー" error="２５０文字以内で入力してください。" sqref="C59:H65" xr:uid="{00000000-0002-0000-0600-000000000000}">
      <formula1>0</formula1>
      <formula2>250</formula2>
    </dataValidation>
    <dataValidation type="list" imeMode="hiragana" allowBlank="1" showInputMessage="1" showErrorMessage="1" sqref="C5:E57" xr:uid="{00000000-0002-0000-0600-000001000000}">
      <formula1>$M$5:$M$6</formula1>
    </dataValidation>
    <dataValidation imeMode="hiragana" allowBlank="1" showInputMessage="1" showErrorMessage="1" sqref="H11 H57 H35 H39 H42 H44 H47 H49 H52 H17:H32 H37" xr:uid="{00000000-0002-0000-0600-000002000000}"/>
  </dataValidations>
  <printOptions horizontalCentered="1" verticalCentered="1"/>
  <pageMargins left="0.7" right="0.7" top="0.75" bottom="0.75" header="0.3" footer="0.3"/>
  <pageSetup paperSize="9" scale="65" orientation="portrait" r:id="rId1"/>
  <headerFooter alignWithMargins="0">
    <oddHeader xml:space="preserve">&amp;R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F11"/>
  <sheetViews>
    <sheetView zoomScaleNormal="100" workbookViewId="0">
      <selection activeCell="W8" sqref="W8"/>
    </sheetView>
  </sheetViews>
  <sheetFormatPr defaultColWidth="3.90625" defaultRowHeight="13"/>
  <cols>
    <col min="1" max="1" width="7.08984375" style="15" customWidth="1"/>
    <col min="2" max="2" width="9.08984375" style="15" customWidth="1"/>
    <col min="3" max="3" width="16.08984375" style="15" customWidth="1"/>
    <col min="4" max="4" width="6.1796875" style="15" customWidth="1"/>
    <col min="5" max="5" width="6.90625" style="15" customWidth="1"/>
    <col min="6" max="6" width="3.90625" style="15" customWidth="1"/>
    <col min="7" max="16384" width="3.90625" style="15"/>
  </cols>
  <sheetData>
    <row r="2" spans="1:6" ht="14">
      <c r="A2" s="141" t="s">
        <v>442</v>
      </c>
      <c r="F2" s="25"/>
    </row>
    <row r="3" spans="1:6">
      <c r="A3" s="3" t="s">
        <v>75</v>
      </c>
      <c r="B3" s="49">
        <v>2.58</v>
      </c>
      <c r="C3" s="147" t="s">
        <v>78</v>
      </c>
    </row>
    <row r="4" spans="1:6">
      <c r="A4" s="3" t="s">
        <v>286</v>
      </c>
      <c r="B4" s="49">
        <v>2.3199999999999998</v>
      </c>
      <c r="C4" s="147" t="s">
        <v>174</v>
      </c>
    </row>
    <row r="5" spans="1:6">
      <c r="A5" s="3" t="s">
        <v>165</v>
      </c>
      <c r="B5" s="49">
        <v>3</v>
      </c>
      <c r="C5" s="147" t="s">
        <v>328</v>
      </c>
    </row>
    <row r="6" spans="1:6">
      <c r="A6" s="3" t="s">
        <v>287</v>
      </c>
      <c r="B6" s="147">
        <v>2.23</v>
      </c>
      <c r="C6" s="147" t="s">
        <v>329</v>
      </c>
    </row>
    <row r="7" spans="1:6">
      <c r="A7" s="3" t="s">
        <v>288</v>
      </c>
      <c r="B7" s="147">
        <v>1.37</v>
      </c>
      <c r="C7" s="147" t="s">
        <v>49</v>
      </c>
    </row>
    <row r="8" spans="1:6">
      <c r="A8" s="3" t="s">
        <v>169</v>
      </c>
      <c r="B8" s="147">
        <v>0</v>
      </c>
      <c r="C8" s="147" t="s">
        <v>58</v>
      </c>
    </row>
    <row r="9" spans="1:6">
      <c r="A9" s="3" t="s">
        <v>31</v>
      </c>
      <c r="B9" s="147">
        <v>0</v>
      </c>
      <c r="C9" s="147" t="s">
        <v>330</v>
      </c>
    </row>
    <row r="10" spans="1:6">
      <c r="A10" s="3"/>
      <c r="B10" s="147"/>
      <c r="C10" s="49"/>
    </row>
    <row r="11" spans="1:6">
      <c r="A11" s="3"/>
      <c r="B11" s="147"/>
      <c r="C11" s="49"/>
    </row>
  </sheetData>
  <sheetProtection sheet="1" objects="1" scenarios="1" selectLockedCells="1" selectUnlockedCells="1"/>
  <phoneticPr fontId="2"/>
  <printOptions horizontalCentered="1"/>
  <pageMargins left="0.2" right="0.15748031496062992" top="0.39370078740157483" bottom="0.31496062992125984" header="0.19685039370078741" footer="0.35433070866141736"/>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E102"/>
  <sheetViews>
    <sheetView workbookViewId="0">
      <selection activeCell="E9" sqref="E9"/>
    </sheetView>
  </sheetViews>
  <sheetFormatPr defaultRowHeight="13"/>
  <cols>
    <col min="1" max="1" width="3.81640625" customWidth="1"/>
    <col min="2" max="2" width="36.6328125" customWidth="1"/>
    <col min="3" max="3" width="4.453125" customWidth="1"/>
    <col min="4" max="4" width="4.36328125" customWidth="1"/>
    <col min="5" max="5" width="36.6328125" customWidth="1"/>
  </cols>
  <sheetData>
    <row r="1" spans="1:5" ht="23.25" customHeight="1">
      <c r="E1" s="9"/>
    </row>
    <row r="2" spans="1:5" s="10" customFormat="1" ht="18" customHeight="1">
      <c r="A2" s="700" t="s">
        <v>56</v>
      </c>
      <c r="B2" s="700"/>
    </row>
    <row r="3" spans="1:5" ht="13.5" thickBot="1"/>
    <row r="4" spans="1:5" s="1" customFormat="1" ht="15" customHeight="1">
      <c r="A4" s="11">
        <v>1</v>
      </c>
      <c r="B4" s="12" t="s">
        <v>177</v>
      </c>
    </row>
    <row r="5" spans="1:5" s="1" customFormat="1" ht="15" customHeight="1">
      <c r="A5" s="13">
        <v>2</v>
      </c>
      <c r="B5" s="14" t="s">
        <v>178</v>
      </c>
    </row>
    <row r="6" spans="1:5" s="1" customFormat="1" ht="15" customHeight="1">
      <c r="A6" s="13">
        <v>3</v>
      </c>
      <c r="B6" s="14" t="s">
        <v>179</v>
      </c>
    </row>
    <row r="7" spans="1:5" s="1" customFormat="1" ht="15" customHeight="1">
      <c r="A7" s="13">
        <v>4</v>
      </c>
      <c r="B7" s="14" t="s">
        <v>180</v>
      </c>
    </row>
    <row r="8" spans="1:5" s="1" customFormat="1" ht="15" customHeight="1">
      <c r="A8" s="13">
        <v>5</v>
      </c>
      <c r="B8" s="14" t="s">
        <v>181</v>
      </c>
    </row>
    <row r="9" spans="1:5" s="1" customFormat="1" ht="15" customHeight="1">
      <c r="A9" s="13">
        <v>6</v>
      </c>
      <c r="B9" s="14" t="s">
        <v>182</v>
      </c>
    </row>
    <row r="10" spans="1:5" s="1" customFormat="1" ht="15" customHeight="1">
      <c r="A10" s="13">
        <v>7</v>
      </c>
      <c r="B10" s="14" t="s">
        <v>183</v>
      </c>
    </row>
    <row r="11" spans="1:5" s="1" customFormat="1" ht="15" customHeight="1">
      <c r="A11" s="13">
        <v>8</v>
      </c>
      <c r="B11" s="14" t="s">
        <v>184</v>
      </c>
    </row>
    <row r="12" spans="1:5" s="1" customFormat="1" ht="15" customHeight="1">
      <c r="A12" s="13">
        <v>9</v>
      </c>
      <c r="B12" s="14" t="s">
        <v>185</v>
      </c>
    </row>
    <row r="13" spans="1:5" s="1" customFormat="1" ht="15" customHeight="1">
      <c r="A13" s="13">
        <v>10</v>
      </c>
      <c r="B13" s="14" t="s">
        <v>186</v>
      </c>
    </row>
    <row r="14" spans="1:5" s="1" customFormat="1" ht="15" customHeight="1">
      <c r="A14" s="13">
        <v>11</v>
      </c>
      <c r="B14" s="14" t="s">
        <v>187</v>
      </c>
    </row>
    <row r="15" spans="1:5" s="1" customFormat="1" ht="15" customHeight="1">
      <c r="A15" s="13">
        <v>12</v>
      </c>
      <c r="B15" s="14" t="s">
        <v>188</v>
      </c>
    </row>
    <row r="16" spans="1:5" s="1" customFormat="1" ht="15" customHeight="1">
      <c r="A16" s="13">
        <v>13</v>
      </c>
      <c r="B16" s="14" t="s">
        <v>189</v>
      </c>
    </row>
    <row r="17" spans="1:5" s="1" customFormat="1" ht="15" customHeight="1">
      <c r="A17" s="13">
        <v>14</v>
      </c>
      <c r="B17" s="14" t="s">
        <v>190</v>
      </c>
    </row>
    <row r="18" spans="1:5" s="1" customFormat="1" ht="15" customHeight="1">
      <c r="A18" s="13">
        <v>15</v>
      </c>
      <c r="B18" s="14" t="s">
        <v>191</v>
      </c>
    </row>
    <row r="19" spans="1:5" s="1" customFormat="1" ht="15" customHeight="1">
      <c r="A19" s="13">
        <v>16</v>
      </c>
      <c r="B19" s="14" t="s">
        <v>192</v>
      </c>
    </row>
    <row r="20" spans="1:5" s="1" customFormat="1" ht="15" customHeight="1">
      <c r="A20" s="13">
        <v>17</v>
      </c>
      <c r="B20" s="14" t="s">
        <v>193</v>
      </c>
    </row>
    <row r="21" spans="1:5" s="1" customFormat="1" ht="15" customHeight="1">
      <c r="A21" s="13">
        <v>18</v>
      </c>
      <c r="B21" s="14" t="s">
        <v>194</v>
      </c>
      <c r="E21" s="69"/>
    </row>
    <row r="22" spans="1:5" s="1" customFormat="1" ht="15" customHeight="1">
      <c r="A22" s="13">
        <v>19</v>
      </c>
      <c r="B22" s="14" t="s">
        <v>195</v>
      </c>
    </row>
    <row r="23" spans="1:5" s="1" customFormat="1" ht="15" customHeight="1">
      <c r="A23" s="13">
        <v>20</v>
      </c>
      <c r="B23" s="14" t="s">
        <v>196</v>
      </c>
    </row>
    <row r="24" spans="1:5" s="1" customFormat="1" ht="15" customHeight="1">
      <c r="A24" s="13">
        <v>21</v>
      </c>
      <c r="B24" s="14" t="s">
        <v>197</v>
      </c>
    </row>
    <row r="25" spans="1:5" s="1" customFormat="1" ht="15" customHeight="1">
      <c r="A25" s="13">
        <v>22</v>
      </c>
      <c r="B25" s="14" t="s">
        <v>198</v>
      </c>
    </row>
    <row r="26" spans="1:5" s="1" customFormat="1" ht="15" customHeight="1">
      <c r="A26" s="13">
        <v>23</v>
      </c>
      <c r="B26" s="14" t="s">
        <v>199</v>
      </c>
    </row>
    <row r="27" spans="1:5" s="1" customFormat="1" ht="15" customHeight="1">
      <c r="A27" s="13">
        <v>24</v>
      </c>
      <c r="B27" s="14" t="s">
        <v>200</v>
      </c>
    </row>
    <row r="28" spans="1:5" s="1" customFormat="1" ht="15" customHeight="1">
      <c r="A28" s="13">
        <v>25</v>
      </c>
      <c r="B28" s="14" t="s">
        <v>327</v>
      </c>
    </row>
    <row r="29" spans="1:5" s="1" customFormat="1" ht="15" customHeight="1">
      <c r="A29" s="13">
        <v>26</v>
      </c>
      <c r="B29" s="14" t="s">
        <v>201</v>
      </c>
    </row>
    <row r="30" spans="1:5" s="1" customFormat="1" ht="15" customHeight="1">
      <c r="A30" s="13">
        <v>27</v>
      </c>
      <c r="B30" s="14" t="s">
        <v>202</v>
      </c>
    </row>
    <row r="31" spans="1:5" s="1" customFormat="1" ht="15" customHeight="1">
      <c r="A31" s="13">
        <v>28</v>
      </c>
      <c r="B31" s="14" t="s">
        <v>203</v>
      </c>
    </row>
    <row r="32" spans="1:5" s="1" customFormat="1" ht="15" customHeight="1">
      <c r="A32" s="13">
        <v>29</v>
      </c>
      <c r="B32" s="14" t="s">
        <v>204</v>
      </c>
    </row>
    <row r="33" spans="1:2" s="1" customFormat="1" ht="15" customHeight="1">
      <c r="A33" s="13">
        <v>30</v>
      </c>
      <c r="B33" s="14" t="s">
        <v>205</v>
      </c>
    </row>
    <row r="34" spans="1:2" s="1" customFormat="1" ht="15" customHeight="1">
      <c r="A34" s="13">
        <v>31</v>
      </c>
      <c r="B34" s="14" t="s">
        <v>206</v>
      </c>
    </row>
    <row r="35" spans="1:2" s="1" customFormat="1" ht="15" customHeight="1">
      <c r="A35" s="13">
        <v>32</v>
      </c>
      <c r="B35" s="14" t="s">
        <v>207</v>
      </c>
    </row>
    <row r="36" spans="1:2" s="1" customFormat="1" ht="15" customHeight="1">
      <c r="A36" s="13">
        <v>33</v>
      </c>
      <c r="B36" s="14" t="s">
        <v>208</v>
      </c>
    </row>
    <row r="37" spans="1:2" s="1" customFormat="1" ht="15" customHeight="1">
      <c r="A37" s="13">
        <v>34</v>
      </c>
      <c r="B37" s="14" t="s">
        <v>209</v>
      </c>
    </row>
    <row r="38" spans="1:2" s="1" customFormat="1" ht="15" customHeight="1">
      <c r="A38" s="13">
        <v>35</v>
      </c>
      <c r="B38" s="14" t="s">
        <v>210</v>
      </c>
    </row>
    <row r="39" spans="1:2" s="1" customFormat="1" ht="15" customHeight="1">
      <c r="A39" s="13">
        <v>36</v>
      </c>
      <c r="B39" s="14" t="s">
        <v>211</v>
      </c>
    </row>
    <row r="40" spans="1:2" s="1" customFormat="1" ht="15" customHeight="1">
      <c r="A40" s="13">
        <v>37</v>
      </c>
      <c r="B40" s="14" t="s">
        <v>212</v>
      </c>
    </row>
    <row r="41" spans="1:2" s="1" customFormat="1" ht="15" customHeight="1">
      <c r="A41" s="13">
        <v>38</v>
      </c>
      <c r="B41" s="14" t="s">
        <v>213</v>
      </c>
    </row>
    <row r="42" spans="1:2" s="1" customFormat="1" ht="15" customHeight="1">
      <c r="A42" s="13">
        <v>39</v>
      </c>
      <c r="B42" s="14" t="s">
        <v>214</v>
      </c>
    </row>
    <row r="43" spans="1:2" s="1" customFormat="1" ht="15" customHeight="1">
      <c r="A43" s="13">
        <v>40</v>
      </c>
      <c r="B43" s="14" t="s">
        <v>215</v>
      </c>
    </row>
    <row r="44" spans="1:2" s="1" customFormat="1" ht="15" customHeight="1">
      <c r="A44" s="13">
        <v>41</v>
      </c>
      <c r="B44" s="14" t="s">
        <v>216</v>
      </c>
    </row>
    <row r="45" spans="1:2" s="1" customFormat="1" ht="15" customHeight="1">
      <c r="A45" s="13">
        <v>42</v>
      </c>
      <c r="B45" s="14" t="s">
        <v>217</v>
      </c>
    </row>
    <row r="46" spans="1:2" s="1" customFormat="1" ht="15" customHeight="1">
      <c r="A46" s="13">
        <v>43</v>
      </c>
      <c r="B46" s="14" t="s">
        <v>218</v>
      </c>
    </row>
    <row r="47" spans="1:2" s="1" customFormat="1" ht="15" customHeight="1">
      <c r="A47" s="13">
        <v>44</v>
      </c>
      <c r="B47" s="14" t="s">
        <v>219</v>
      </c>
    </row>
    <row r="48" spans="1:2" s="1" customFormat="1" ht="15" customHeight="1">
      <c r="A48" s="13">
        <v>45</v>
      </c>
      <c r="B48" s="14" t="s">
        <v>220</v>
      </c>
    </row>
    <row r="49" spans="1:4" s="1" customFormat="1" ht="15" customHeight="1">
      <c r="A49" s="13">
        <v>46</v>
      </c>
      <c r="B49" s="14" t="s">
        <v>221</v>
      </c>
    </row>
    <row r="50" spans="1:4" s="1" customFormat="1" ht="15" customHeight="1">
      <c r="A50" s="13">
        <v>47</v>
      </c>
      <c r="B50" s="14" t="s">
        <v>222</v>
      </c>
    </row>
    <row r="51" spans="1:4" s="1" customFormat="1" ht="15" customHeight="1">
      <c r="A51" s="13">
        <v>48</v>
      </c>
      <c r="B51" s="14" t="s">
        <v>223</v>
      </c>
    </row>
    <row r="52" spans="1:4" s="1" customFormat="1" ht="15" customHeight="1">
      <c r="A52" s="57">
        <v>49</v>
      </c>
      <c r="B52" s="58" t="s">
        <v>224</v>
      </c>
    </row>
    <row r="53" spans="1:4">
      <c r="A53" s="13">
        <v>50</v>
      </c>
      <c r="B53" s="14" t="s">
        <v>225</v>
      </c>
      <c r="D53" s="1"/>
    </row>
    <row r="54" spans="1:4">
      <c r="A54" s="13">
        <v>51</v>
      </c>
      <c r="B54" s="14" t="s">
        <v>226</v>
      </c>
    </row>
    <row r="55" spans="1:4">
      <c r="A55" s="13">
        <v>52</v>
      </c>
      <c r="B55" s="14" t="s">
        <v>227</v>
      </c>
    </row>
    <row r="56" spans="1:4">
      <c r="A56" s="13">
        <v>53</v>
      </c>
      <c r="B56" s="14" t="s">
        <v>228</v>
      </c>
    </row>
    <row r="57" spans="1:4">
      <c r="A57" s="13">
        <v>54</v>
      </c>
      <c r="B57" s="14" t="s">
        <v>229</v>
      </c>
    </row>
    <row r="58" spans="1:4">
      <c r="A58" s="13">
        <v>55</v>
      </c>
      <c r="B58" s="14" t="s">
        <v>230</v>
      </c>
    </row>
    <row r="59" spans="1:4">
      <c r="A59" s="13">
        <v>56</v>
      </c>
      <c r="B59" s="14" t="s">
        <v>231</v>
      </c>
    </row>
    <row r="60" spans="1:4">
      <c r="A60" s="13">
        <v>57</v>
      </c>
      <c r="B60" s="14" t="s">
        <v>232</v>
      </c>
    </row>
    <row r="61" spans="1:4">
      <c r="A61" s="13">
        <v>58</v>
      </c>
      <c r="B61" s="14" t="s">
        <v>233</v>
      </c>
    </row>
    <row r="62" spans="1:4">
      <c r="A62" s="13">
        <v>59</v>
      </c>
      <c r="B62" s="14" t="s">
        <v>234</v>
      </c>
    </row>
    <row r="63" spans="1:4">
      <c r="A63" s="13">
        <v>60</v>
      </c>
      <c r="B63" s="14" t="s">
        <v>235</v>
      </c>
    </row>
    <row r="64" spans="1:4">
      <c r="A64" s="13">
        <v>61</v>
      </c>
      <c r="B64" s="14" t="s">
        <v>236</v>
      </c>
    </row>
    <row r="65" spans="1:2">
      <c r="A65" s="13">
        <v>62</v>
      </c>
      <c r="B65" s="14" t="s">
        <v>237</v>
      </c>
    </row>
    <row r="66" spans="1:2">
      <c r="A66" s="13">
        <v>63</v>
      </c>
      <c r="B66" s="14" t="s">
        <v>238</v>
      </c>
    </row>
    <row r="67" spans="1:2">
      <c r="A67" s="13">
        <v>64</v>
      </c>
      <c r="B67" s="14" t="s">
        <v>239</v>
      </c>
    </row>
    <row r="68" spans="1:2">
      <c r="A68" s="13">
        <v>65</v>
      </c>
      <c r="B68" s="14" t="s">
        <v>240</v>
      </c>
    </row>
    <row r="69" spans="1:2">
      <c r="A69" s="13">
        <v>66</v>
      </c>
      <c r="B69" s="14" t="s">
        <v>241</v>
      </c>
    </row>
    <row r="70" spans="1:2">
      <c r="A70" s="13">
        <v>67</v>
      </c>
      <c r="B70" s="51" t="s">
        <v>242</v>
      </c>
    </row>
    <row r="71" spans="1:2">
      <c r="A71" s="13">
        <v>68</v>
      </c>
      <c r="B71" s="14" t="s">
        <v>243</v>
      </c>
    </row>
    <row r="72" spans="1:2">
      <c r="A72" s="13">
        <v>69</v>
      </c>
      <c r="B72" s="14" t="s">
        <v>244</v>
      </c>
    </row>
    <row r="73" spans="1:2">
      <c r="A73" s="13">
        <v>70</v>
      </c>
      <c r="B73" s="14" t="s">
        <v>245</v>
      </c>
    </row>
    <row r="74" spans="1:2">
      <c r="A74" s="13">
        <v>71</v>
      </c>
      <c r="B74" s="14" t="s">
        <v>246</v>
      </c>
    </row>
    <row r="75" spans="1:2">
      <c r="A75" s="13">
        <v>72</v>
      </c>
      <c r="B75" s="14" t="s">
        <v>247</v>
      </c>
    </row>
    <row r="76" spans="1:2">
      <c r="A76" s="13">
        <v>73</v>
      </c>
      <c r="B76" s="14" t="s">
        <v>248</v>
      </c>
    </row>
    <row r="77" spans="1:2">
      <c r="A77" s="13">
        <v>74</v>
      </c>
      <c r="B77" s="14" t="s">
        <v>249</v>
      </c>
    </row>
    <row r="78" spans="1:2">
      <c r="A78" s="13">
        <v>75</v>
      </c>
      <c r="B78" s="14" t="s">
        <v>250</v>
      </c>
    </row>
    <row r="79" spans="1:2">
      <c r="A79" s="13">
        <v>76</v>
      </c>
      <c r="B79" s="14" t="s">
        <v>251</v>
      </c>
    </row>
    <row r="80" spans="1:2">
      <c r="A80" s="13">
        <v>77</v>
      </c>
      <c r="B80" s="14" t="s">
        <v>252</v>
      </c>
    </row>
    <row r="81" spans="1:2">
      <c r="A81" s="13">
        <v>78</v>
      </c>
      <c r="B81" s="14" t="s">
        <v>253</v>
      </c>
    </row>
    <row r="82" spans="1:2">
      <c r="A82" s="13">
        <v>79</v>
      </c>
      <c r="B82" s="14" t="s">
        <v>254</v>
      </c>
    </row>
    <row r="83" spans="1:2">
      <c r="A83" s="13">
        <v>80</v>
      </c>
      <c r="B83" s="14" t="s">
        <v>255</v>
      </c>
    </row>
    <row r="84" spans="1:2">
      <c r="A84" s="13">
        <v>81</v>
      </c>
      <c r="B84" s="14" t="s">
        <v>256</v>
      </c>
    </row>
    <row r="85" spans="1:2">
      <c r="A85" s="13">
        <v>82</v>
      </c>
      <c r="B85" s="14" t="s">
        <v>257</v>
      </c>
    </row>
    <row r="86" spans="1:2">
      <c r="A86" s="13">
        <v>83</v>
      </c>
      <c r="B86" s="14" t="s">
        <v>258</v>
      </c>
    </row>
    <row r="87" spans="1:2">
      <c r="A87" s="13">
        <v>84</v>
      </c>
      <c r="B87" s="14" t="s">
        <v>259</v>
      </c>
    </row>
    <row r="88" spans="1:2">
      <c r="A88" s="13">
        <v>85</v>
      </c>
      <c r="B88" s="14" t="s">
        <v>260</v>
      </c>
    </row>
    <row r="89" spans="1:2">
      <c r="A89" s="13">
        <v>86</v>
      </c>
      <c r="B89" s="14" t="s">
        <v>261</v>
      </c>
    </row>
    <row r="90" spans="1:2">
      <c r="A90" s="13">
        <v>87</v>
      </c>
      <c r="B90" s="14" t="s">
        <v>262</v>
      </c>
    </row>
    <row r="91" spans="1:2">
      <c r="A91" s="13">
        <v>88</v>
      </c>
      <c r="B91" s="14" t="s">
        <v>263</v>
      </c>
    </row>
    <row r="92" spans="1:2">
      <c r="A92" s="13">
        <v>89</v>
      </c>
      <c r="B92" s="14" t="s">
        <v>264</v>
      </c>
    </row>
    <row r="93" spans="1:2">
      <c r="A93" s="13">
        <v>90</v>
      </c>
      <c r="B93" s="14" t="s">
        <v>94</v>
      </c>
    </row>
    <row r="94" spans="1:2">
      <c r="A94" s="13">
        <v>91</v>
      </c>
      <c r="B94" s="14" t="s">
        <v>95</v>
      </c>
    </row>
    <row r="95" spans="1:2">
      <c r="A95" s="13">
        <v>92</v>
      </c>
      <c r="B95" s="14" t="s">
        <v>96</v>
      </c>
    </row>
    <row r="96" spans="1:2">
      <c r="A96" s="13">
        <v>93</v>
      </c>
      <c r="B96" s="14" t="s">
        <v>97</v>
      </c>
    </row>
    <row r="97" spans="1:2">
      <c r="A97" s="13">
        <v>94</v>
      </c>
      <c r="B97" s="14" t="s">
        <v>98</v>
      </c>
    </row>
    <row r="98" spans="1:2">
      <c r="A98" s="13">
        <v>95</v>
      </c>
      <c r="B98" s="14" t="s">
        <v>99</v>
      </c>
    </row>
    <row r="99" spans="1:2">
      <c r="A99" s="13">
        <v>96</v>
      </c>
      <c r="B99" s="14" t="s">
        <v>100</v>
      </c>
    </row>
    <row r="100" spans="1:2">
      <c r="A100" s="13">
        <v>97</v>
      </c>
      <c r="B100" s="14" t="s">
        <v>101</v>
      </c>
    </row>
    <row r="101" spans="1:2">
      <c r="A101" s="57">
        <v>98</v>
      </c>
      <c r="B101" s="58" t="s">
        <v>102</v>
      </c>
    </row>
    <row r="102" spans="1:2" ht="13.5" thickBot="1">
      <c r="A102" s="52">
        <v>99</v>
      </c>
      <c r="B102" s="59" t="s">
        <v>103</v>
      </c>
    </row>
  </sheetData>
  <sheetProtection sheet="1" objects="1" scenarios="1" selectLockedCells="1" selectUnlockedCells="1"/>
  <mergeCells count="1">
    <mergeCell ref="A2:B2"/>
  </mergeCells>
  <phoneticPr fontId="2"/>
  <pageMargins left="0.78700000000000003" right="0.78700000000000003" top="0.62" bottom="0.56000000000000005" header="0.35" footer="0.3"/>
  <pageSetup paperSize="9" orientation="portrait" horizontalDpi="2400" verticalDpi="24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12</vt:i4>
      </vt:variant>
    </vt:vector>
  </HeadingPairs>
  <TitlesOfParts>
    <vt:vector size="22" baseType="lpstr">
      <vt:lpstr>はじめにお読みください</vt:lpstr>
      <vt:lpstr>様式１０号</vt:lpstr>
      <vt:lpstr>様式１１号</vt:lpstr>
      <vt:lpstr>別紙１</vt:lpstr>
      <vt:lpstr>別紙２－１</vt:lpstr>
      <vt:lpstr>別紙２－２</vt:lpstr>
      <vt:lpstr>別紙４</vt:lpstr>
      <vt:lpstr>排出係数</vt:lpstr>
      <vt:lpstr>産業分類表</vt:lpstr>
      <vt:lpstr>プルダウン</vt:lpstr>
      <vt:lpstr>産業分類表!Print_Area</vt:lpstr>
      <vt:lpstr>別紙１!Print_Area</vt:lpstr>
      <vt:lpstr>'別紙２－１'!Print_Area</vt:lpstr>
      <vt:lpstr>'別紙２－２'!Print_Area</vt:lpstr>
      <vt:lpstr>様式１０号!Print_Area</vt:lpstr>
      <vt:lpstr>様式１１号!Print_Area</vt:lpstr>
      <vt:lpstr>別紙１!Print_Titles</vt:lpstr>
      <vt:lpstr>'別紙２－１'!Print_Titles</vt:lpstr>
      <vt:lpstr>西暦和暦</vt:lpstr>
      <vt:lpstr>排出係数表ＣＯ２</vt:lpstr>
      <vt:lpstr>和暦</vt:lpstr>
      <vt:lpstr>和暦西暦</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黒子 紀子（大気環境課）</cp:lastModifiedBy>
  <cp:lastPrinted>2025-01-27T04:13:55Z</cp:lastPrinted>
  <dcterms:created xsi:type="dcterms:W3CDTF">2005-04-06T04:47:46Z</dcterms:created>
  <dcterms:modified xsi:type="dcterms:W3CDTF">2026-05-19T02:41:49Z</dcterms:modified>
</cp:coreProperties>
</file>